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17_MCI\FORMULÁRIOS\FORMULÁRIOS - 2025\"/>
    </mc:Choice>
  </mc:AlternateContent>
  <bookViews>
    <workbookView xWindow="0" yWindow="0" windowWidth="16380" windowHeight="8190" tabRatio="500"/>
  </bookViews>
  <sheets>
    <sheet name="1.RADI-Tipo3-DRO (Preenchido)" sheetId="2" r:id="rId1"/>
    <sheet name="Anexo - Imagens Insumos" sheetId="7" r:id="rId2"/>
    <sheet name="Cálculo do CTP" sheetId="5" r:id="rId3"/>
    <sheet name="2. RI (Preenchido)" sheetId="4" r:id="rId4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9" i="5" l="1"/>
  <c r="B39" i="5"/>
  <c r="D38" i="5"/>
  <c r="D37" i="5"/>
  <c r="D36" i="5"/>
  <c r="D35" i="5"/>
  <c r="D34" i="5"/>
  <c r="D39" i="5" s="1"/>
  <c r="D40" i="5" s="1"/>
  <c r="C25" i="5"/>
  <c r="B25" i="5"/>
  <c r="D24" i="5"/>
  <c r="D23" i="5"/>
  <c r="D22" i="5"/>
  <c r="D25" i="5" s="1"/>
  <c r="D26" i="5" s="1"/>
  <c r="D21" i="5"/>
  <c r="D20" i="5"/>
  <c r="C11" i="5"/>
  <c r="B11" i="5"/>
  <c r="D10" i="5"/>
  <c r="D9" i="5"/>
  <c r="D8" i="5"/>
  <c r="D7" i="5"/>
  <c r="D6" i="5"/>
  <c r="D11" i="5" s="1"/>
  <c r="D12" i="5" s="1"/>
  <c r="S31" i="2" l="1"/>
  <c r="S32" i="2"/>
  <c r="S33" i="2"/>
  <c r="S34" i="2"/>
  <c r="S35" i="2"/>
  <c r="S36" i="2"/>
  <c r="S37" i="2"/>
  <c r="S38" i="2"/>
  <c r="S39" i="2"/>
  <c r="S40" i="2"/>
  <c r="S30" i="2"/>
  <c r="D35" i="4" l="1"/>
  <c r="G57" i="2"/>
  <c r="F57" i="2"/>
  <c r="E57" i="2"/>
  <c r="H57" i="2" s="1"/>
  <c r="I57" i="2" s="1"/>
  <c r="I56" i="2"/>
  <c r="T40" i="2" s="1"/>
  <c r="H56" i="2"/>
  <c r="D56" i="2"/>
  <c r="H55" i="2"/>
  <c r="I55" i="2" s="1"/>
  <c r="T39" i="2" s="1"/>
  <c r="D55" i="2"/>
  <c r="D54" i="2"/>
  <c r="H54" i="2" s="1"/>
  <c r="I54" i="2" s="1"/>
  <c r="T38" i="2" s="1"/>
  <c r="D53" i="2"/>
  <c r="H53" i="2" s="1"/>
  <c r="I53" i="2" s="1"/>
  <c r="T37" i="2" s="1"/>
  <c r="I52" i="2"/>
  <c r="T36" i="2" s="1"/>
  <c r="H52" i="2"/>
  <c r="D52" i="2"/>
  <c r="H51" i="2"/>
  <c r="I51" i="2" s="1"/>
  <c r="T35" i="2" s="1"/>
  <c r="D51" i="2"/>
  <c r="D50" i="2"/>
  <c r="H50" i="2" s="1"/>
  <c r="I50" i="2" s="1"/>
  <c r="T34" i="2" s="1"/>
  <c r="D49" i="2"/>
  <c r="H49" i="2" s="1"/>
  <c r="I49" i="2" s="1"/>
  <c r="T33" i="2" s="1"/>
  <c r="I48" i="2"/>
  <c r="T32" i="2" s="1"/>
  <c r="H48" i="2"/>
  <c r="D48" i="2"/>
  <c r="H47" i="2"/>
  <c r="I47" i="2" s="1"/>
  <c r="T31" i="2" s="1"/>
  <c r="D47" i="2"/>
  <c r="D46" i="2"/>
  <c r="D57" i="2" s="1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S41" i="2"/>
  <c r="H46" i="2" l="1"/>
  <c r="I46" i="2" s="1"/>
  <c r="T30" i="2" s="1"/>
  <c r="T41" i="2" s="1"/>
</calcChain>
</file>

<file path=xl/comments1.xml><?xml version="1.0" encoding="utf-8"?>
<comments xmlns="http://schemas.openxmlformats.org/spreadsheetml/2006/main">
  <authors>
    <author/>
  </authors>
  <commentList>
    <comment ref="A23" authorId="0" shapeId="0">
      <text>
        <r>
          <rPr>
            <sz val="11"/>
            <color rgb="FF000000"/>
            <rFont val="Calibri"/>
            <family val="2"/>
            <charset val="1"/>
          </rPr>
          <t xml:space="preserve">Indicar a legislação de Processo Produtivo Básico - PPB aplicada ao Produto em referência.
</t>
        </r>
      </text>
    </comment>
    <comment ref="D45" authorId="0" shapeId="0">
      <text>
        <r>
          <rPr>
            <sz val="11"/>
            <color rgb="FF000000"/>
            <rFont val="Calibri"/>
            <family val="2"/>
            <charset val="1"/>
          </rPr>
          <t xml:space="preserve">Coeficiente Técnico Produtivo - CTP é o número que relaciona a quantidade de vezes que se utiliza este insumo no produto e a proporção de uso do insumo em relação a produção total.
Por exemplo: ARO DE ALUMÍNIO.
Nº de vezes de uso do insumo no produto bicicleta: 2
Se existirem dois tipos de ARO, um de alumínio e outro de fibra de carbono, é necessário saber a proporção de ARO DE ALUMÍNIO em relação a produção. Nesse caso supondo se tratar de 50%.
O cálculo do CTP = Qtde do insumo no produto x Proporção do insumo em relação a produção) = 2 x 0,5 = 1.
</t>
        </r>
      </text>
    </comment>
    <comment ref="E45" authorId="0" shapeId="0">
      <text>
        <r>
          <rPr>
            <b/>
            <sz val="10"/>
            <color rgb="FF000000"/>
            <rFont val="Arial"/>
            <family val="2"/>
            <charset val="1"/>
          </rPr>
          <t>Quantidade importada deste insumo no ano-base.</t>
        </r>
      </text>
    </comment>
    <comment ref="F45" authorId="0" shapeId="0">
      <text>
        <r>
          <rPr>
            <sz val="11"/>
            <color rgb="FF000000"/>
            <rFont val="Calibri"/>
            <family val="2"/>
            <charset val="1"/>
          </rPr>
          <t xml:space="preserve">Estoque de insumo importado no início do ano-base.
</t>
        </r>
      </text>
    </comment>
    <comment ref="G45" authorId="0" shapeId="0">
      <text>
        <r>
          <rPr>
            <sz val="11"/>
            <color rgb="FF000000"/>
            <rFont val="Calibri"/>
            <family val="2"/>
            <charset val="1"/>
          </rPr>
          <t xml:space="preserve">Estoque de insumo importado no final do ano-base.
</t>
        </r>
      </text>
    </comment>
    <comment ref="H45" authorId="0" shapeId="0">
      <text>
        <r>
          <rPr>
            <b/>
            <sz val="10"/>
            <color rgb="FF000000"/>
            <rFont val="Arial"/>
            <family val="2"/>
            <charset val="1"/>
          </rPr>
          <t>Quantidade importada do insumo que foi efetivamente utilizada na produção.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D25" authorId="0" shapeId="0">
      <text>
        <r>
          <rPr>
            <b/>
            <sz val="10"/>
            <color rgb="FF000000"/>
            <rFont val="Arial"/>
            <family val="2"/>
            <charset val="1"/>
          </rPr>
          <t>Quantidade importada deste insumo no ano-base.</t>
        </r>
      </text>
    </comment>
  </commentList>
</comments>
</file>

<file path=xl/sharedStrings.xml><?xml version="1.0" encoding="utf-8"?>
<sst xmlns="http://schemas.openxmlformats.org/spreadsheetml/2006/main" count="281" uniqueCount="99">
  <si>
    <t>Superintendência da Zona Franca de Manaus - Suframa</t>
  </si>
  <si>
    <t>Relatório Anual Demonstrativo de Importações - RADI</t>
  </si>
  <si>
    <t>Tipo 3 - Demonstrativo de Realização de Operações - DRO</t>
  </si>
  <si>
    <t>Empresa</t>
  </si>
  <si>
    <t>CNPJ:</t>
  </si>
  <si>
    <t>Inscrição Suframa:</t>
  </si>
  <si>
    <t>Razão Social:</t>
  </si>
  <si>
    <t>Responsável pelas Informações</t>
  </si>
  <si>
    <r>
      <rPr>
        <b/>
        <sz val="12"/>
        <color rgb="FF000000"/>
        <rFont val="Arial"/>
        <family val="2"/>
        <charset val="1"/>
      </rPr>
      <t xml:space="preserve">Nome: </t>
    </r>
    <r>
      <rPr>
        <b/>
        <sz val="12"/>
        <color rgb="FFFF0000"/>
        <rFont val="Arial"/>
        <family val="2"/>
        <charset val="1"/>
      </rPr>
      <t>(*)</t>
    </r>
  </si>
  <si>
    <r>
      <rPr>
        <b/>
        <sz val="12"/>
        <color rgb="FF000000"/>
        <rFont val="Arial"/>
        <family val="2"/>
        <charset val="1"/>
      </rPr>
      <t xml:space="preserve">Telefone: </t>
    </r>
    <r>
      <rPr>
        <b/>
        <sz val="12"/>
        <color rgb="FFFF0000"/>
        <rFont val="Arial"/>
        <family val="2"/>
        <charset val="1"/>
      </rPr>
      <t>(*)</t>
    </r>
  </si>
  <si>
    <r>
      <rPr>
        <b/>
        <sz val="12"/>
        <color rgb="FF000000"/>
        <rFont val="Arial"/>
        <family val="2"/>
        <charset val="1"/>
      </rPr>
      <t xml:space="preserve">E-mail: </t>
    </r>
    <r>
      <rPr>
        <b/>
        <sz val="12"/>
        <color rgb="FFFF0000"/>
        <rFont val="Arial"/>
        <family val="2"/>
        <charset val="1"/>
      </rPr>
      <t>(*)</t>
    </r>
  </si>
  <si>
    <t>Informações do Produto</t>
  </si>
  <si>
    <t>Produto:</t>
  </si>
  <si>
    <t>Modelo:</t>
  </si>
  <si>
    <t>Base Legal (PPB):</t>
  </si>
  <si>
    <t>Produção:</t>
  </si>
  <si>
    <t>Ano-Base:</t>
  </si>
  <si>
    <t>Insumos Controlados por PPB</t>
  </si>
  <si>
    <t>Operações</t>
  </si>
  <si>
    <t>Pontuação Declarada</t>
  </si>
  <si>
    <t>Pontuação Validada pela Suframa</t>
  </si>
  <si>
    <t>NCM</t>
  </si>
  <si>
    <t>Item</t>
  </si>
  <si>
    <t>Descrição do Insumo</t>
  </si>
  <si>
    <t>Estampagem</t>
  </si>
  <si>
    <t>Fundição ou Injeção de Alumínio, Magnésio ou Chumbo</t>
  </si>
  <si>
    <t>Forjamento</t>
  </si>
  <si>
    <t>Sinterização</t>
  </si>
  <si>
    <t>Usinagem</t>
  </si>
  <si>
    <t>Pintura</t>
  </si>
  <si>
    <t>Polimento</t>
  </si>
  <si>
    <t>Moldagem Plástica</t>
  </si>
  <si>
    <t>Vulcanização</t>
  </si>
  <si>
    <t>Tratamento Anti-corrosivo</t>
  </si>
  <si>
    <t>Soldagem e/ou Cravação</t>
  </si>
  <si>
    <t>Tratamento de Superfície</t>
  </si>
  <si>
    <t>Tratamento Térmico</t>
  </si>
  <si>
    <t>Confecção em Couro ou Laminado Sintético</t>
  </si>
  <si>
    <t>Montagem e Soldagem dos Componentes das PCI</t>
  </si>
  <si>
    <t>Total</t>
  </si>
  <si>
    <t>LEGENDA: P - Própria; R - Regional e N - Nacional.</t>
  </si>
  <si>
    <t>Controle de Importação dos Insumos Controlados</t>
  </si>
  <si>
    <t>CTP</t>
  </si>
  <si>
    <t>Quantidade Importada</t>
  </si>
  <si>
    <t>Estoque Inicial</t>
  </si>
  <si>
    <t>Estoque Final</t>
  </si>
  <si>
    <t>Quantidade Utilizada</t>
  </si>
  <si>
    <t>Percentual Utilizado (%)</t>
  </si>
  <si>
    <t>Observação</t>
  </si>
  <si>
    <t>2000 | BICICLETA ELÉTRICA (CICLO-ELÉTRICO)</t>
  </si>
  <si>
    <t>BIKE A</t>
  </si>
  <si>
    <t>Portaria Interministerial MDIC/MCT nº 139, de 15 de junho de 2011</t>
  </si>
  <si>
    <t>ARO DA RODA DIANTEIRA</t>
  </si>
  <si>
    <t>R</t>
  </si>
  <si>
    <t>0006</t>
  </si>
  <si>
    <t>ESPELHO RETROVISOR ESQUERDO</t>
  </si>
  <si>
    <t>N</t>
  </si>
  <si>
    <t>1890</t>
  </si>
  <si>
    <t>REFLETOR DIANTEIRO, DE PLASTICO.</t>
  </si>
  <si>
    <t>1814</t>
  </si>
  <si>
    <t>PEDAL DE APOIO DIANTEIRO ESQUERDO</t>
  </si>
  <si>
    <t>0001</t>
  </si>
  <si>
    <t>BUZINA</t>
  </si>
  <si>
    <t>0226</t>
  </si>
  <si>
    <t>GRANCHEIRA</t>
  </si>
  <si>
    <t>1780</t>
  </si>
  <si>
    <t>SELIM</t>
  </si>
  <si>
    <t>Relatório de Importação - RI</t>
  </si>
  <si>
    <t>Unidade de Medida</t>
  </si>
  <si>
    <t>Modelo 
(Aplicável ao Pólo de Duas Rodas)</t>
  </si>
  <si>
    <t>Nº DI</t>
  </si>
  <si>
    <t>DATA DI</t>
  </si>
  <si>
    <t>UNID</t>
  </si>
  <si>
    <t>XXXX</t>
  </si>
  <si>
    <t>Insumo(s):</t>
  </si>
  <si>
    <t>Descrição</t>
  </si>
  <si>
    <t>0146</t>
  </si>
  <si>
    <t>TAMPA DO QUADRO ELETRICO DA UNIDADE CONDENSADORA, DE PLASTICO</t>
  </si>
  <si>
    <t>Modelo</t>
  </si>
  <si>
    <t>Qtde Produzida</t>
  </si>
  <si>
    <t>Qtde Utilizada</t>
  </si>
  <si>
    <t>Produzida vs Utilizada</t>
  </si>
  <si>
    <t>Modelo A</t>
  </si>
  <si>
    <t>Modelo B</t>
  </si>
  <si>
    <t>Modelo C</t>
  </si>
  <si>
    <t>Modelo D</t>
  </si>
  <si>
    <t>Modelo E</t>
  </si>
  <si>
    <t>Cálculo do CTP:</t>
  </si>
  <si>
    <t>0156</t>
  </si>
  <si>
    <t>GRADE DA UNIDADE CONDENSADORA, DE PLASTICO.</t>
  </si>
  <si>
    <t>0206</t>
  </si>
  <si>
    <t>HELICE DO VENTILADOR, DE PLASTICO, DA UNIDADE CONDENSADORA.</t>
  </si>
  <si>
    <t>PNEU NOVO DE BORRACHA, PARA BICICLETA</t>
  </si>
  <si>
    <t>SUPORTE DO ESPELHO RETROVISOR, DE PLASTICO.</t>
  </si>
  <si>
    <t>1908</t>
  </si>
  <si>
    <t>1961</t>
  </si>
  <si>
    <t>SUPORTE DO REFLETOR, DE ACO.</t>
  </si>
  <si>
    <t>SUPORTE DO PEDAL, DE METAL COMUM.</t>
  </si>
  <si>
    <t>ANEXO - Imagens dos Insumos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</si>
</sst>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8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2"/>
      <color rgb="FFFF0000"/>
      <name val="Arial"/>
      <family val="2"/>
      <charset val="1"/>
    </font>
    <font>
      <sz val="12"/>
      <color rgb="FF0070C0"/>
      <name val="Arial"/>
      <family val="2"/>
      <charset val="1"/>
    </font>
    <font>
      <sz val="12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color rgb="FF0070C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FF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E7E6E6"/>
        <bgColor rgb="FFDDDDDD"/>
      </patternFill>
    </fill>
    <fill>
      <patternFill patternType="solid">
        <fgColor rgb="FFB4C7E7"/>
        <bgColor rgb="FF99CCFF"/>
      </patternFill>
    </fill>
    <fill>
      <patternFill patternType="solid">
        <fgColor rgb="FFD9D9D9"/>
        <bgColor rgb="FFDDDDDD"/>
      </patternFill>
    </fill>
    <fill>
      <patternFill patternType="solid">
        <fgColor rgb="FFDDDDDD"/>
        <bgColor rgb="FFD9D9D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16" fillId="0" borderId="0" applyBorder="0" applyProtection="0"/>
    <xf numFmtId="0" fontId="1" fillId="0" borderId="0"/>
  </cellStyleXfs>
  <cellXfs count="82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0" borderId="5" xfId="0" applyFont="1" applyBorder="1"/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4" borderId="5" xfId="0" applyFont="1" applyFill="1" applyBorder="1"/>
    <xf numFmtId="0" fontId="3" fillId="4" borderId="5" xfId="0" applyFont="1" applyFill="1" applyBorder="1" applyAlignment="1"/>
    <xf numFmtId="0" fontId="3" fillId="0" borderId="0" xfId="0" applyFont="1" applyBorder="1"/>
    <xf numFmtId="0" fontId="10" fillId="0" borderId="0" xfId="0" applyFont="1" applyBorder="1" applyAlignment="1">
      <alignment horizontal="left"/>
    </xf>
    <xf numFmtId="0" fontId="11" fillId="4" borderId="4" xfId="0" applyFont="1" applyFill="1" applyBorder="1" applyAlignment="1">
      <alignment horizontal="center"/>
    </xf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49" fontId="13" fillId="0" borderId="4" xfId="0" applyNumberFormat="1" applyFont="1" applyBorder="1" applyAlignment="1">
      <alignment horizontal="center"/>
    </xf>
    <xf numFmtId="0" fontId="13" fillId="0" borderId="5" xfId="0" applyFont="1" applyBorder="1" applyAlignment="1">
      <alignment horizontal="left" indent="1"/>
    </xf>
    <xf numFmtId="3" fontId="13" fillId="0" borderId="7" xfId="0" applyNumberFormat="1" applyFont="1" applyBorder="1" applyAlignment="1">
      <alignment horizontal="center"/>
    </xf>
    <xf numFmtId="3" fontId="13" fillId="0" borderId="6" xfId="0" applyNumberFormat="1" applyFont="1" applyBorder="1" applyAlignment="1">
      <alignment horizontal="center"/>
    </xf>
    <xf numFmtId="3" fontId="13" fillId="0" borderId="5" xfId="0" applyNumberFormat="1" applyFont="1" applyBorder="1" applyAlignment="1">
      <alignment horizontal="center"/>
    </xf>
    <xf numFmtId="3" fontId="13" fillId="0" borderId="4" xfId="0" applyNumberFormat="1" applyFont="1" applyBorder="1" applyAlignment="1">
      <alignment horizontal="center"/>
    </xf>
    <xf numFmtId="3" fontId="14" fillId="4" borderId="4" xfId="0" applyNumberFormat="1" applyFont="1" applyFill="1" applyBorder="1" applyAlignment="1">
      <alignment horizontal="center"/>
    </xf>
    <xf numFmtId="3" fontId="11" fillId="4" borderId="4" xfId="0" applyNumberFormat="1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 wrapText="1"/>
    </xf>
    <xf numFmtId="9" fontId="14" fillId="4" borderId="4" xfId="1" applyFont="1" applyFill="1" applyBorder="1" applyAlignment="1" applyProtection="1">
      <alignment horizontal="center"/>
    </xf>
    <xf numFmtId="3" fontId="11" fillId="4" borderId="7" xfId="0" applyNumberFormat="1" applyFont="1" applyFill="1" applyBorder="1" applyAlignment="1">
      <alignment horizontal="center"/>
    </xf>
    <xf numFmtId="9" fontId="11" fillId="4" borderId="4" xfId="1" applyFont="1" applyFill="1" applyBorder="1" applyAlignment="1" applyProtection="1">
      <alignment horizontal="center"/>
    </xf>
    <xf numFmtId="0" fontId="3" fillId="0" borderId="8" xfId="0" applyFont="1" applyBorder="1"/>
    <xf numFmtId="0" fontId="13" fillId="0" borderId="3" xfId="0" applyFont="1" applyBorder="1" applyAlignment="1">
      <alignment horizontal="center"/>
    </xf>
    <xf numFmtId="0" fontId="14" fillId="0" borderId="4" xfId="0" applyFont="1" applyBorder="1"/>
    <xf numFmtId="3" fontId="14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1" fillId="4" borderId="4" xfId="0" applyFont="1" applyFill="1" applyBorder="1"/>
    <xf numFmtId="0" fontId="17" fillId="0" borderId="0" xfId="2" applyFont="1" applyAlignment="1">
      <alignment horizontal="center"/>
    </xf>
    <xf numFmtId="0" fontId="1" fillId="0" borderId="0" xfId="2" applyAlignment="1">
      <alignment horizontal="center"/>
    </xf>
    <xf numFmtId="0" fontId="1" fillId="0" borderId="0" xfId="2"/>
    <xf numFmtId="0" fontId="17" fillId="6" borderId="4" xfId="2" applyFont="1" applyFill="1" applyBorder="1" applyAlignment="1">
      <alignment horizontal="center"/>
    </xf>
    <xf numFmtId="0" fontId="1" fillId="0" borderId="4" xfId="2" applyBorder="1" applyAlignment="1">
      <alignment horizontal="center"/>
    </xf>
    <xf numFmtId="49" fontId="1" fillId="0" borderId="4" xfId="2" applyNumberFormat="1" applyBorder="1" applyAlignment="1">
      <alignment horizontal="center"/>
    </xf>
    <xf numFmtId="3" fontId="1" fillId="0" borderId="4" xfId="2" applyNumberFormat="1" applyBorder="1" applyAlignment="1">
      <alignment horizontal="center"/>
    </xf>
    <xf numFmtId="0" fontId="17" fillId="0" borderId="4" xfId="2" applyFont="1" applyBorder="1" applyAlignment="1">
      <alignment horizontal="center"/>
    </xf>
    <xf numFmtId="4" fontId="1" fillId="7" borderId="4" xfId="2" applyNumberFormat="1" applyFill="1" applyBorder="1" applyAlignment="1">
      <alignment horizontal="center"/>
    </xf>
    <xf numFmtId="164" fontId="1" fillId="0" borderId="4" xfId="2" applyNumberForma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11" fillId="4" borderId="5" xfId="0" applyFont="1" applyFill="1" applyBorder="1" applyAlignment="1">
      <alignment horizontal="center"/>
    </xf>
    <xf numFmtId="0" fontId="15" fillId="5" borderId="4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3" fontId="9" fillId="0" borderId="4" xfId="0" applyNumberFormat="1" applyFont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0" fillId="0" borderId="5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" fillId="0" borderId="4" xfId="2" applyBorder="1" applyAlignment="1">
      <alignment horizontal="center"/>
    </xf>
    <xf numFmtId="0" fontId="17" fillId="6" borderId="4" xfId="2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9" fillId="0" borderId="5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11" fillId="4" borderId="4" xfId="0" applyFont="1" applyFill="1" applyBorder="1" applyAlignment="1">
      <alignment horizontal="right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8" fillId="0" borderId="0" xfId="0" applyFont="1"/>
    <xf numFmtId="0" fontId="18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0" fontId="19" fillId="0" borderId="0" xfId="0" applyFont="1" applyAlignment="1">
      <alignment horizontal="center"/>
    </xf>
  </cellXfs>
  <cellStyles count="3">
    <cellStyle name="Normal" xfId="0" builtinId="0"/>
    <cellStyle name="Normal 2" xfId="2"/>
    <cellStyle name="Porcentagem" xfId="1" builtinId="5"/>
  </cellStyles>
  <dxfs count="0"/>
  <tableStyles count="0" defaultTableStyle="TableStyleMedium2" defaultPivotStyle="PivotStyleLight16"/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V62"/>
  <sheetViews>
    <sheetView showGridLines="0" tabSelected="1" zoomScale="70" zoomScaleNormal="70" workbookViewId="0">
      <selection activeCell="C32" sqref="C32"/>
    </sheetView>
  </sheetViews>
  <sheetFormatPr defaultColWidth="8.7109375" defaultRowHeight="15" x14ac:dyDescent="0.25"/>
  <cols>
    <col min="1" max="1" width="24.5703125" customWidth="1"/>
    <col min="2" max="2" width="10.85546875" customWidth="1"/>
    <col min="3" max="3" width="83" customWidth="1"/>
    <col min="4" max="18" width="15.7109375" customWidth="1"/>
    <col min="19" max="19" width="13.28515625" customWidth="1"/>
    <col min="20" max="20" width="14.7109375" customWidth="1"/>
  </cols>
  <sheetData>
    <row r="2" spans="1:22" ht="23.25" x14ac:dyDescent="0.25">
      <c r="A2" s="59" t="s">
        <v>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V2" s="1"/>
    </row>
    <row r="3" spans="1:22" ht="20.25" x14ac:dyDescent="0.25">
      <c r="A3" s="60" t="s">
        <v>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V3" s="1"/>
    </row>
    <row r="4" spans="1:22" ht="18" x14ac:dyDescent="0.25">
      <c r="A4" s="61" t="s">
        <v>2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V4" s="1"/>
    </row>
    <row r="5" spans="1:22" ht="18" x14ac:dyDescent="0.25">
      <c r="A5" s="2"/>
      <c r="B5" s="2"/>
      <c r="C5" s="2"/>
      <c r="D5" s="2"/>
      <c r="E5" s="2"/>
      <c r="F5" s="2"/>
      <c r="G5" s="2"/>
    </row>
    <row r="6" spans="1:22" x14ac:dyDescent="0.25">
      <c r="C6" s="3"/>
      <c r="D6" s="3"/>
      <c r="E6" s="3"/>
    </row>
    <row r="7" spans="1:22" ht="15.75" x14ac:dyDescent="0.25">
      <c r="A7" s="56" t="s">
        <v>3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2" x14ac:dyDescent="0.25">
      <c r="C8" s="3"/>
      <c r="D8" s="3"/>
      <c r="E8" s="3"/>
    </row>
    <row r="9" spans="1:22" ht="15.75" x14ac:dyDescent="0.25">
      <c r="A9" s="1" t="s">
        <v>4</v>
      </c>
      <c r="B9" s="1" t="s">
        <v>5</v>
      </c>
      <c r="C9" s="1"/>
      <c r="D9" s="1" t="s">
        <v>6</v>
      </c>
      <c r="E9" s="1"/>
    </row>
    <row r="10" spans="1:22" ht="15" customHeight="1" x14ac:dyDescent="0.25">
      <c r="A10" s="4"/>
      <c r="B10" s="62"/>
      <c r="C10" s="62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2" x14ac:dyDescent="0.25">
      <c r="C11" s="3"/>
      <c r="D11" s="3"/>
      <c r="E11" s="3"/>
    </row>
    <row r="12" spans="1:22" x14ac:dyDescent="0.25">
      <c r="C12" s="3"/>
      <c r="D12" s="3"/>
      <c r="E12" s="3"/>
    </row>
    <row r="13" spans="1:22" ht="15.75" x14ac:dyDescent="0.25">
      <c r="A13" s="56" t="s">
        <v>7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</row>
    <row r="14" spans="1:22" x14ac:dyDescent="0.25">
      <c r="C14" s="3"/>
      <c r="D14" s="3"/>
      <c r="E14" s="3"/>
    </row>
    <row r="15" spans="1:22" ht="15.75" x14ac:dyDescent="0.25">
      <c r="A15" s="1" t="s">
        <v>8</v>
      </c>
      <c r="C15" s="1"/>
      <c r="D15" s="1" t="s">
        <v>9</v>
      </c>
      <c r="E15" s="1"/>
      <c r="G15" s="1"/>
      <c r="J15" s="1" t="s">
        <v>10</v>
      </c>
    </row>
    <row r="16" spans="1:22" x14ac:dyDescent="0.25">
      <c r="A16" s="57"/>
      <c r="B16" s="72"/>
      <c r="C16" s="73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</row>
    <row r="17" spans="1:20" x14ac:dyDescent="0.25">
      <c r="A17" s="5"/>
      <c r="B17" s="5"/>
      <c r="C17" s="5"/>
      <c r="D17" s="6"/>
      <c r="E17" s="6"/>
      <c r="F17" s="6"/>
      <c r="G17" s="6"/>
    </row>
    <row r="18" spans="1:20" x14ac:dyDescent="0.25">
      <c r="C18" s="3"/>
      <c r="D18" s="3"/>
      <c r="E18" s="3"/>
    </row>
    <row r="19" spans="1:20" ht="15.75" x14ac:dyDescent="0.25">
      <c r="A19" s="56" t="s">
        <v>11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</row>
    <row r="20" spans="1:20" x14ac:dyDescent="0.25">
      <c r="C20" s="3"/>
      <c r="D20" s="3"/>
      <c r="E20" s="3"/>
    </row>
    <row r="21" spans="1:20" ht="15.75" x14ac:dyDescent="0.25">
      <c r="A21" s="7" t="s">
        <v>12</v>
      </c>
      <c r="B21" s="54" t="s">
        <v>49</v>
      </c>
      <c r="C21" s="54"/>
      <c r="D21" s="54"/>
      <c r="E21" s="54"/>
      <c r="F21" s="54"/>
      <c r="G21" s="54"/>
      <c r="H21" s="54"/>
      <c r="I21" s="54"/>
    </row>
    <row r="22" spans="1:20" ht="15.75" x14ac:dyDescent="0.25">
      <c r="A22" s="8" t="s">
        <v>13</v>
      </c>
      <c r="B22" s="54" t="s">
        <v>50</v>
      </c>
      <c r="C22" s="54"/>
      <c r="D22" s="54"/>
      <c r="E22" s="54"/>
      <c r="F22" s="54"/>
      <c r="G22" s="54"/>
      <c r="H22" s="54"/>
      <c r="I22" s="54"/>
    </row>
    <row r="23" spans="1:20" ht="15.75" x14ac:dyDescent="0.25">
      <c r="A23" s="7" t="s">
        <v>14</v>
      </c>
      <c r="B23" s="54" t="s">
        <v>51</v>
      </c>
      <c r="C23" s="54"/>
      <c r="D23" s="54"/>
      <c r="E23" s="54"/>
      <c r="F23" s="54"/>
      <c r="G23" s="54"/>
      <c r="H23" s="54"/>
      <c r="I23" s="54"/>
    </row>
    <row r="24" spans="1:20" ht="15.75" x14ac:dyDescent="0.25">
      <c r="A24" s="7" t="s">
        <v>15</v>
      </c>
      <c r="B24" s="55">
        <v>20000</v>
      </c>
      <c r="C24" s="55"/>
      <c r="D24" s="55"/>
      <c r="E24" s="55"/>
      <c r="F24" s="55"/>
      <c r="G24" s="55"/>
      <c r="H24" s="55"/>
      <c r="I24" s="55"/>
    </row>
    <row r="25" spans="1:20" ht="15" customHeight="1" x14ac:dyDescent="0.25">
      <c r="A25" s="7" t="s">
        <v>16</v>
      </c>
      <c r="B25" s="54">
        <v>2024</v>
      </c>
      <c r="C25" s="54"/>
      <c r="D25" s="54"/>
      <c r="E25" s="54"/>
      <c r="F25" s="54"/>
      <c r="G25" s="54"/>
      <c r="H25" s="54"/>
      <c r="I25" s="54"/>
    </row>
    <row r="26" spans="1:20" ht="15" customHeight="1" x14ac:dyDescent="0.25">
      <c r="A26" s="9"/>
      <c r="B26" s="10"/>
      <c r="C26" s="10"/>
      <c r="D26" s="10"/>
      <c r="E26" s="10"/>
      <c r="F26" s="10"/>
      <c r="G26" s="10"/>
      <c r="H26" s="10"/>
      <c r="I26" s="10"/>
    </row>
    <row r="27" spans="1:20" x14ac:dyDescent="0.25">
      <c r="C27" s="3"/>
      <c r="D27" s="3"/>
      <c r="E27" s="3"/>
    </row>
    <row r="28" spans="1:20" ht="15" customHeight="1" x14ac:dyDescent="0.25">
      <c r="A28" s="48" t="s">
        <v>17</v>
      </c>
      <c r="B28" s="48"/>
      <c r="C28" s="48"/>
      <c r="D28" s="52" t="s">
        <v>18</v>
      </c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3" t="s">
        <v>19</v>
      </c>
      <c r="T28" s="53" t="s">
        <v>20</v>
      </c>
    </row>
    <row r="29" spans="1:20" ht="69.75" customHeight="1" x14ac:dyDescent="0.25">
      <c r="A29" s="12" t="s">
        <v>21</v>
      </c>
      <c r="B29" s="12" t="s">
        <v>22</v>
      </c>
      <c r="C29" s="12" t="s">
        <v>23</v>
      </c>
      <c r="D29" s="13" t="s">
        <v>24</v>
      </c>
      <c r="E29" s="14" t="s">
        <v>25</v>
      </c>
      <c r="F29" s="15" t="s">
        <v>26</v>
      </c>
      <c r="G29" s="15" t="s">
        <v>27</v>
      </c>
      <c r="H29" s="14" t="s">
        <v>28</v>
      </c>
      <c r="I29" s="16" t="s">
        <v>29</v>
      </c>
      <c r="J29" s="16" t="s">
        <v>30</v>
      </c>
      <c r="K29" s="16" t="s">
        <v>31</v>
      </c>
      <c r="L29" s="16" t="s">
        <v>32</v>
      </c>
      <c r="M29" s="16" t="s">
        <v>33</v>
      </c>
      <c r="N29" s="16" t="s">
        <v>34</v>
      </c>
      <c r="O29" s="16" t="s">
        <v>35</v>
      </c>
      <c r="P29" s="16" t="s">
        <v>36</v>
      </c>
      <c r="Q29" s="16" t="s">
        <v>37</v>
      </c>
      <c r="R29" s="16" t="s">
        <v>38</v>
      </c>
      <c r="S29" s="53"/>
      <c r="T29" s="53"/>
    </row>
    <row r="30" spans="1:20" x14ac:dyDescent="0.25">
      <c r="A30" s="17">
        <v>87141000</v>
      </c>
      <c r="B30" s="18">
        <v>1972</v>
      </c>
      <c r="C30" s="19" t="s">
        <v>52</v>
      </c>
      <c r="D30" s="17" t="s">
        <v>53</v>
      </c>
      <c r="E30" s="20"/>
      <c r="F30" s="21"/>
      <c r="G30" s="22"/>
      <c r="H30" s="23"/>
      <c r="I30" s="23" t="s">
        <v>53</v>
      </c>
      <c r="J30" s="23"/>
      <c r="K30" s="23" t="s">
        <v>53</v>
      </c>
      <c r="L30" s="23"/>
      <c r="M30" s="23"/>
      <c r="N30" s="23"/>
      <c r="O30" s="23" t="s">
        <v>53</v>
      </c>
      <c r="P30" s="23"/>
      <c r="Q30" s="23"/>
      <c r="R30" s="23"/>
      <c r="S30" s="24">
        <f>COUNTIF(D30:R30,"&lt;&gt;"&amp;"")</f>
        <v>4</v>
      </c>
      <c r="T30" s="24">
        <f t="shared" ref="T30:T40" si="0">(1-I46)*S30</f>
        <v>4</v>
      </c>
    </row>
    <row r="31" spans="1:20" x14ac:dyDescent="0.25">
      <c r="A31" s="17">
        <v>40445000</v>
      </c>
      <c r="B31" s="18" t="s">
        <v>61</v>
      </c>
      <c r="C31" s="19" t="s">
        <v>92</v>
      </c>
      <c r="D31" s="17"/>
      <c r="E31" s="20"/>
      <c r="F31" s="21"/>
      <c r="G31" s="22"/>
      <c r="H31" s="23"/>
      <c r="I31" s="23"/>
      <c r="J31" s="23"/>
      <c r="K31" s="23"/>
      <c r="L31" s="23" t="s">
        <v>53</v>
      </c>
      <c r="M31" s="23"/>
      <c r="N31" s="23" t="s">
        <v>53</v>
      </c>
      <c r="O31" s="23"/>
      <c r="P31" s="23"/>
      <c r="Q31" s="23"/>
      <c r="R31" s="23"/>
      <c r="S31" s="24">
        <f t="shared" ref="S31:S40" si="1">COUNTIF(D31:R31,"&lt;&gt;"&amp;"")</f>
        <v>2</v>
      </c>
      <c r="T31" s="24">
        <f t="shared" si="0"/>
        <v>2</v>
      </c>
    </row>
    <row r="32" spans="1:20" x14ac:dyDescent="0.25">
      <c r="A32" s="17">
        <v>70091000</v>
      </c>
      <c r="B32" s="18" t="s">
        <v>54</v>
      </c>
      <c r="C32" s="19" t="s">
        <v>55</v>
      </c>
      <c r="D32" s="17"/>
      <c r="E32" s="20"/>
      <c r="F32" s="22"/>
      <c r="G32" s="22"/>
      <c r="H32" s="23"/>
      <c r="I32" s="23"/>
      <c r="J32" s="23"/>
      <c r="K32" s="23" t="s">
        <v>56</v>
      </c>
      <c r="L32" s="23"/>
      <c r="M32" s="23"/>
      <c r="N32" s="23"/>
      <c r="O32" s="23" t="s">
        <v>53</v>
      </c>
      <c r="P32" s="23"/>
      <c r="Q32" s="23"/>
      <c r="R32" s="23"/>
      <c r="S32" s="24">
        <f t="shared" si="1"/>
        <v>2</v>
      </c>
      <c r="T32" s="24">
        <f t="shared" si="0"/>
        <v>2</v>
      </c>
    </row>
    <row r="33" spans="1:20" x14ac:dyDescent="0.25">
      <c r="A33" s="17">
        <v>87141000</v>
      </c>
      <c r="B33" s="18" t="s">
        <v>94</v>
      </c>
      <c r="C33" s="19" t="s">
        <v>93</v>
      </c>
      <c r="D33" s="17"/>
      <c r="E33" s="20"/>
      <c r="F33" s="22"/>
      <c r="G33" s="22"/>
      <c r="H33" s="23"/>
      <c r="I33" s="23"/>
      <c r="J33" s="23"/>
      <c r="K33" s="23" t="s">
        <v>56</v>
      </c>
      <c r="L33" s="23"/>
      <c r="M33" s="23"/>
      <c r="N33" s="23"/>
      <c r="O33" s="23"/>
      <c r="P33" s="23"/>
      <c r="Q33" s="23"/>
      <c r="R33" s="23"/>
      <c r="S33" s="24">
        <f t="shared" si="1"/>
        <v>1</v>
      </c>
      <c r="T33" s="24">
        <f t="shared" si="0"/>
        <v>1</v>
      </c>
    </row>
    <row r="34" spans="1:20" x14ac:dyDescent="0.25">
      <c r="A34" s="17">
        <v>87141000</v>
      </c>
      <c r="B34" s="18" t="s">
        <v>57</v>
      </c>
      <c r="C34" s="19" t="s">
        <v>58</v>
      </c>
      <c r="D34" s="17"/>
      <c r="E34" s="20"/>
      <c r="F34" s="22"/>
      <c r="G34" s="22"/>
      <c r="H34" s="23"/>
      <c r="I34" s="23"/>
      <c r="J34" s="23"/>
      <c r="K34" s="23" t="s">
        <v>56</v>
      </c>
      <c r="L34" s="23"/>
      <c r="M34" s="23"/>
      <c r="N34" s="23"/>
      <c r="O34" s="23"/>
      <c r="P34" s="23"/>
      <c r="Q34" s="23"/>
      <c r="R34" s="23"/>
      <c r="S34" s="24">
        <f t="shared" si="1"/>
        <v>1</v>
      </c>
      <c r="T34" s="24">
        <f t="shared" si="0"/>
        <v>1</v>
      </c>
    </row>
    <row r="35" spans="1:20" x14ac:dyDescent="0.25">
      <c r="A35" s="17">
        <v>87141000</v>
      </c>
      <c r="B35" s="18" t="s">
        <v>95</v>
      </c>
      <c r="C35" s="19" t="s">
        <v>96</v>
      </c>
      <c r="D35" s="17" t="s">
        <v>53</v>
      </c>
      <c r="E35" s="20"/>
      <c r="F35" s="22"/>
      <c r="G35" s="22"/>
      <c r="H35" s="23" t="s">
        <v>53</v>
      </c>
      <c r="I35" s="23" t="s">
        <v>53</v>
      </c>
      <c r="J35" s="23"/>
      <c r="K35" s="23"/>
      <c r="L35" s="23"/>
      <c r="M35" s="23"/>
      <c r="N35" s="23"/>
      <c r="O35" s="23"/>
      <c r="P35" s="23" t="s">
        <v>53</v>
      </c>
      <c r="Q35" s="23"/>
      <c r="R35" s="23"/>
      <c r="S35" s="24">
        <f t="shared" si="1"/>
        <v>4</v>
      </c>
      <c r="T35" s="24">
        <f t="shared" si="0"/>
        <v>4</v>
      </c>
    </row>
    <row r="36" spans="1:20" x14ac:dyDescent="0.25">
      <c r="A36" s="17">
        <v>87141000</v>
      </c>
      <c r="B36" s="18" t="s">
        <v>59</v>
      </c>
      <c r="C36" s="19" t="s">
        <v>60</v>
      </c>
      <c r="D36" s="17" t="s">
        <v>53</v>
      </c>
      <c r="E36" s="20"/>
      <c r="F36" s="22"/>
      <c r="G36" s="22"/>
      <c r="H36" s="23" t="s">
        <v>53</v>
      </c>
      <c r="I36" s="23" t="s">
        <v>53</v>
      </c>
      <c r="J36" s="23"/>
      <c r="K36" s="23"/>
      <c r="L36" s="23"/>
      <c r="M36" s="23"/>
      <c r="N36" s="23" t="s">
        <v>53</v>
      </c>
      <c r="O36" s="23"/>
      <c r="P36" s="23"/>
      <c r="Q36" s="23"/>
      <c r="R36" s="23"/>
      <c r="S36" s="24">
        <f t="shared" si="1"/>
        <v>4</v>
      </c>
      <c r="T36" s="24">
        <f t="shared" si="0"/>
        <v>4</v>
      </c>
    </row>
    <row r="37" spans="1:20" x14ac:dyDescent="0.25">
      <c r="A37" s="17">
        <v>95069100</v>
      </c>
      <c r="B37" s="18" t="s">
        <v>88</v>
      </c>
      <c r="C37" s="19" t="s">
        <v>97</v>
      </c>
      <c r="D37" s="17" t="s">
        <v>53</v>
      </c>
      <c r="E37" s="20"/>
      <c r="F37" s="22"/>
      <c r="G37" s="22"/>
      <c r="H37" s="23" t="s">
        <v>53</v>
      </c>
      <c r="I37" s="23" t="s">
        <v>53</v>
      </c>
      <c r="J37" s="23"/>
      <c r="K37" s="23"/>
      <c r="L37" s="23"/>
      <c r="M37" s="23"/>
      <c r="N37" s="23" t="s">
        <v>53</v>
      </c>
      <c r="O37" s="23"/>
      <c r="P37" s="23"/>
      <c r="Q37" s="23"/>
      <c r="R37" s="23"/>
      <c r="S37" s="24">
        <f t="shared" si="1"/>
        <v>4</v>
      </c>
      <c r="T37" s="24">
        <f t="shared" si="0"/>
        <v>4</v>
      </c>
    </row>
    <row r="38" spans="1:20" x14ac:dyDescent="0.25">
      <c r="A38" s="17">
        <v>85123000</v>
      </c>
      <c r="B38" s="18" t="s">
        <v>61</v>
      </c>
      <c r="C38" s="19" t="s">
        <v>62</v>
      </c>
      <c r="D38" s="17" t="s">
        <v>53</v>
      </c>
      <c r="E38" s="20"/>
      <c r="F38" s="22"/>
      <c r="G38" s="22"/>
      <c r="H38" s="23"/>
      <c r="I38" s="23"/>
      <c r="J38" s="23"/>
      <c r="K38" s="23"/>
      <c r="L38" s="23"/>
      <c r="M38" s="23"/>
      <c r="N38" s="23"/>
      <c r="O38" s="23" t="s">
        <v>53</v>
      </c>
      <c r="P38" s="23"/>
      <c r="Q38" s="23"/>
      <c r="R38" s="23"/>
      <c r="S38" s="24">
        <f t="shared" si="1"/>
        <v>2</v>
      </c>
      <c r="T38" s="24">
        <f t="shared" si="0"/>
        <v>2</v>
      </c>
    </row>
    <row r="39" spans="1:20" x14ac:dyDescent="0.25">
      <c r="A39" s="17">
        <v>87149990</v>
      </c>
      <c r="B39" s="18" t="s">
        <v>63</v>
      </c>
      <c r="C39" s="19" t="s">
        <v>64</v>
      </c>
      <c r="D39" s="17"/>
      <c r="E39" s="20"/>
      <c r="F39" s="22"/>
      <c r="G39" s="22"/>
      <c r="H39" s="23"/>
      <c r="I39" s="23"/>
      <c r="J39" s="23"/>
      <c r="K39" s="23" t="s">
        <v>56</v>
      </c>
      <c r="L39" s="23"/>
      <c r="M39" s="23"/>
      <c r="N39" s="23"/>
      <c r="O39" s="23"/>
      <c r="P39" s="23"/>
      <c r="Q39" s="23"/>
      <c r="R39" s="23"/>
      <c r="S39" s="24">
        <f t="shared" si="1"/>
        <v>1</v>
      </c>
      <c r="T39" s="24">
        <f t="shared" si="0"/>
        <v>1</v>
      </c>
    </row>
    <row r="40" spans="1:20" x14ac:dyDescent="0.25">
      <c r="A40" s="17">
        <v>87141000</v>
      </c>
      <c r="B40" s="18" t="s">
        <v>65</v>
      </c>
      <c r="C40" s="19" t="s">
        <v>66</v>
      </c>
      <c r="D40" s="17" t="s">
        <v>53</v>
      </c>
      <c r="E40" s="20"/>
      <c r="F40" s="22"/>
      <c r="G40" s="22"/>
      <c r="H40" s="23" t="s">
        <v>53</v>
      </c>
      <c r="I40" s="23" t="s">
        <v>53</v>
      </c>
      <c r="J40" s="23"/>
      <c r="K40" s="23"/>
      <c r="L40" s="23"/>
      <c r="M40" s="23"/>
      <c r="N40" s="23"/>
      <c r="O40" s="23" t="s">
        <v>53</v>
      </c>
      <c r="P40" s="23"/>
      <c r="Q40" s="23" t="s">
        <v>56</v>
      </c>
      <c r="R40" s="23"/>
      <c r="S40" s="24">
        <f t="shared" si="1"/>
        <v>5</v>
      </c>
      <c r="T40" s="24">
        <f t="shared" si="0"/>
        <v>5</v>
      </c>
    </row>
    <row r="41" spans="1:20" x14ac:dyDescent="0.25">
      <c r="A41" s="48" t="s">
        <v>39</v>
      </c>
      <c r="B41" s="48"/>
      <c r="C41" s="48"/>
      <c r="D41" s="24">
        <f t="shared" ref="D41:T41" si="2">SUM(D30:D40)</f>
        <v>0</v>
      </c>
      <c r="E41" s="24">
        <f t="shared" si="2"/>
        <v>0</v>
      </c>
      <c r="F41" s="24">
        <f t="shared" si="2"/>
        <v>0</v>
      </c>
      <c r="G41" s="24">
        <f t="shared" si="2"/>
        <v>0</v>
      </c>
      <c r="H41" s="24">
        <f t="shared" si="2"/>
        <v>0</v>
      </c>
      <c r="I41" s="24">
        <f t="shared" si="2"/>
        <v>0</v>
      </c>
      <c r="J41" s="24">
        <f t="shared" si="2"/>
        <v>0</v>
      </c>
      <c r="K41" s="24">
        <f t="shared" si="2"/>
        <v>0</v>
      </c>
      <c r="L41" s="24">
        <f t="shared" si="2"/>
        <v>0</v>
      </c>
      <c r="M41" s="24">
        <f t="shared" si="2"/>
        <v>0</v>
      </c>
      <c r="N41" s="24">
        <f t="shared" si="2"/>
        <v>0</v>
      </c>
      <c r="O41" s="24">
        <f t="shared" si="2"/>
        <v>0</v>
      </c>
      <c r="P41" s="24">
        <f t="shared" si="2"/>
        <v>0</v>
      </c>
      <c r="Q41" s="24">
        <f t="shared" si="2"/>
        <v>0</v>
      </c>
      <c r="R41" s="24">
        <f t="shared" si="2"/>
        <v>0</v>
      </c>
      <c r="S41" s="25">
        <f t="shared" si="2"/>
        <v>30</v>
      </c>
      <c r="T41" s="25">
        <f t="shared" si="2"/>
        <v>30</v>
      </c>
    </row>
    <row r="42" spans="1:20" x14ac:dyDescent="0.25">
      <c r="A42" t="s">
        <v>40</v>
      </c>
    </row>
    <row r="44" spans="1:20" x14ac:dyDescent="0.25">
      <c r="A44" s="50" t="s">
        <v>41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</row>
    <row r="45" spans="1:20" ht="23.85" customHeight="1" x14ac:dyDescent="0.25">
      <c r="A45" s="12" t="s">
        <v>21</v>
      </c>
      <c r="B45" s="12" t="s">
        <v>22</v>
      </c>
      <c r="C45" s="12" t="s">
        <v>23</v>
      </c>
      <c r="D45" s="26" t="s">
        <v>42</v>
      </c>
      <c r="E45" s="27" t="s">
        <v>43</v>
      </c>
      <c r="F45" s="15" t="s">
        <v>44</v>
      </c>
      <c r="G45" s="15" t="s">
        <v>45</v>
      </c>
      <c r="H45" s="27" t="s">
        <v>46</v>
      </c>
      <c r="I45" s="16" t="s">
        <v>47</v>
      </c>
      <c r="J45" s="51" t="s">
        <v>48</v>
      </c>
      <c r="K45" s="51"/>
    </row>
    <row r="46" spans="1:20" x14ac:dyDescent="0.25">
      <c r="A46" s="17">
        <v>87141000</v>
      </c>
      <c r="B46" s="18">
        <v>1972</v>
      </c>
      <c r="C46" s="19" t="s">
        <v>52</v>
      </c>
      <c r="D46" s="17">
        <f t="shared" ref="D46:D56" si="3">1*1</f>
        <v>1</v>
      </c>
      <c r="E46" s="20">
        <v>0</v>
      </c>
      <c r="F46" s="21">
        <v>0</v>
      </c>
      <c r="G46" s="22">
        <v>0</v>
      </c>
      <c r="H46" s="24">
        <f t="shared" ref="H46:H56" si="4">IF(D46&lt;=0,"",(E46+F46)-G46)</f>
        <v>0</v>
      </c>
      <c r="I46" s="28">
        <f t="shared" ref="I46:I57" si="5">IF(H46="","",(H46/$B$24)/D46)</f>
        <v>0</v>
      </c>
      <c r="J46" s="47"/>
      <c r="K46" s="47"/>
    </row>
    <row r="47" spans="1:20" x14ac:dyDescent="0.25">
      <c r="A47" s="17">
        <v>40445000</v>
      </c>
      <c r="B47" s="18" t="s">
        <v>61</v>
      </c>
      <c r="C47" s="19" t="s">
        <v>92</v>
      </c>
      <c r="D47" s="17">
        <f t="shared" si="3"/>
        <v>1</v>
      </c>
      <c r="E47" s="20">
        <v>0</v>
      </c>
      <c r="F47" s="21">
        <v>0</v>
      </c>
      <c r="G47" s="22">
        <v>0</v>
      </c>
      <c r="H47" s="24">
        <f t="shared" si="4"/>
        <v>0</v>
      </c>
      <c r="I47" s="28">
        <f t="shared" si="5"/>
        <v>0</v>
      </c>
      <c r="J47" s="47"/>
      <c r="K47" s="47"/>
    </row>
    <row r="48" spans="1:20" x14ac:dyDescent="0.25">
      <c r="A48" s="17">
        <v>70091000</v>
      </c>
      <c r="B48" s="18" t="s">
        <v>54</v>
      </c>
      <c r="C48" s="19" t="s">
        <v>55</v>
      </c>
      <c r="D48" s="17">
        <f t="shared" si="3"/>
        <v>1</v>
      </c>
      <c r="E48" s="20">
        <v>0</v>
      </c>
      <c r="F48" s="22">
        <v>0</v>
      </c>
      <c r="G48" s="22">
        <v>0</v>
      </c>
      <c r="H48" s="24">
        <f t="shared" si="4"/>
        <v>0</v>
      </c>
      <c r="I48" s="28">
        <f t="shared" si="5"/>
        <v>0</v>
      </c>
      <c r="J48" s="47"/>
      <c r="K48" s="47"/>
    </row>
    <row r="49" spans="1:11" x14ac:dyDescent="0.25">
      <c r="A49" s="17">
        <v>87141000</v>
      </c>
      <c r="B49" s="18" t="s">
        <v>94</v>
      </c>
      <c r="C49" s="19" t="s">
        <v>93</v>
      </c>
      <c r="D49" s="17">
        <f t="shared" si="3"/>
        <v>1</v>
      </c>
      <c r="E49" s="20">
        <v>0</v>
      </c>
      <c r="F49" s="22">
        <v>0</v>
      </c>
      <c r="G49" s="22">
        <v>0</v>
      </c>
      <c r="H49" s="24">
        <f t="shared" si="4"/>
        <v>0</v>
      </c>
      <c r="I49" s="28">
        <f t="shared" si="5"/>
        <v>0</v>
      </c>
      <c r="J49" s="47"/>
      <c r="K49" s="47"/>
    </row>
    <row r="50" spans="1:11" x14ac:dyDescent="0.25">
      <c r="A50" s="17">
        <v>87141000</v>
      </c>
      <c r="B50" s="18" t="s">
        <v>57</v>
      </c>
      <c r="C50" s="19" t="s">
        <v>58</v>
      </c>
      <c r="D50" s="17">
        <f t="shared" si="3"/>
        <v>1</v>
      </c>
      <c r="E50" s="20">
        <v>0</v>
      </c>
      <c r="F50" s="22">
        <v>0</v>
      </c>
      <c r="G50" s="22">
        <v>0</v>
      </c>
      <c r="H50" s="24">
        <f t="shared" si="4"/>
        <v>0</v>
      </c>
      <c r="I50" s="28">
        <f t="shared" si="5"/>
        <v>0</v>
      </c>
      <c r="J50" s="47"/>
      <c r="K50" s="47"/>
    </row>
    <row r="51" spans="1:11" x14ac:dyDescent="0.25">
      <c r="A51" s="17">
        <v>87141000</v>
      </c>
      <c r="B51" s="18" t="s">
        <v>95</v>
      </c>
      <c r="C51" s="19" t="s">
        <v>96</v>
      </c>
      <c r="D51" s="17">
        <f t="shared" si="3"/>
        <v>1</v>
      </c>
      <c r="E51" s="20">
        <v>0</v>
      </c>
      <c r="F51" s="22">
        <v>0</v>
      </c>
      <c r="G51" s="22">
        <v>0</v>
      </c>
      <c r="H51" s="24">
        <f t="shared" si="4"/>
        <v>0</v>
      </c>
      <c r="I51" s="28">
        <f t="shared" si="5"/>
        <v>0</v>
      </c>
      <c r="J51" s="47"/>
      <c r="K51" s="47"/>
    </row>
    <row r="52" spans="1:11" x14ac:dyDescent="0.25">
      <c r="A52" s="17">
        <v>87141000</v>
      </c>
      <c r="B52" s="18" t="s">
        <v>59</v>
      </c>
      <c r="C52" s="19" t="s">
        <v>60</v>
      </c>
      <c r="D52" s="17">
        <f t="shared" si="3"/>
        <v>1</v>
      </c>
      <c r="E52" s="20">
        <v>0</v>
      </c>
      <c r="F52" s="22">
        <v>0</v>
      </c>
      <c r="G52" s="22">
        <v>0</v>
      </c>
      <c r="H52" s="24">
        <f t="shared" si="4"/>
        <v>0</v>
      </c>
      <c r="I52" s="28">
        <f t="shared" si="5"/>
        <v>0</v>
      </c>
      <c r="J52" s="47"/>
      <c r="K52" s="47"/>
    </row>
    <row r="53" spans="1:11" x14ac:dyDescent="0.25">
      <c r="A53" s="17">
        <v>95069100</v>
      </c>
      <c r="B53" s="18" t="s">
        <v>88</v>
      </c>
      <c r="C53" s="19" t="s">
        <v>97</v>
      </c>
      <c r="D53" s="17">
        <f t="shared" si="3"/>
        <v>1</v>
      </c>
      <c r="E53" s="20">
        <v>0</v>
      </c>
      <c r="F53" s="22">
        <v>0</v>
      </c>
      <c r="G53" s="22">
        <v>0</v>
      </c>
      <c r="H53" s="24">
        <f t="shared" si="4"/>
        <v>0</v>
      </c>
      <c r="I53" s="28">
        <f t="shared" si="5"/>
        <v>0</v>
      </c>
      <c r="J53" s="47"/>
      <c r="K53" s="47"/>
    </row>
    <row r="54" spans="1:11" x14ac:dyDescent="0.25">
      <c r="A54" s="17">
        <v>85123000</v>
      </c>
      <c r="B54" s="18" t="s">
        <v>61</v>
      </c>
      <c r="C54" s="19" t="s">
        <v>62</v>
      </c>
      <c r="D54" s="17">
        <f t="shared" si="3"/>
        <v>1</v>
      </c>
      <c r="E54" s="20">
        <v>0</v>
      </c>
      <c r="F54" s="22">
        <v>0</v>
      </c>
      <c r="G54" s="22">
        <v>0</v>
      </c>
      <c r="H54" s="24">
        <f t="shared" si="4"/>
        <v>0</v>
      </c>
      <c r="I54" s="28">
        <f t="shared" si="5"/>
        <v>0</v>
      </c>
      <c r="J54" s="47"/>
      <c r="K54" s="47"/>
    </row>
    <row r="55" spans="1:11" x14ac:dyDescent="0.25">
      <c r="A55" s="17">
        <v>87149990</v>
      </c>
      <c r="B55" s="18" t="s">
        <v>63</v>
      </c>
      <c r="C55" s="19" t="s">
        <v>64</v>
      </c>
      <c r="D55" s="17">
        <f t="shared" si="3"/>
        <v>1</v>
      </c>
      <c r="E55" s="20">
        <v>0</v>
      </c>
      <c r="F55" s="22">
        <v>0</v>
      </c>
      <c r="G55" s="22">
        <v>0</v>
      </c>
      <c r="H55" s="24">
        <f t="shared" si="4"/>
        <v>0</v>
      </c>
      <c r="I55" s="28">
        <f t="shared" si="5"/>
        <v>0</v>
      </c>
      <c r="J55" s="47"/>
      <c r="K55" s="47"/>
    </row>
    <row r="56" spans="1:11" x14ac:dyDescent="0.25">
      <c r="A56" s="17">
        <v>87141000</v>
      </c>
      <c r="B56" s="18" t="s">
        <v>65</v>
      </c>
      <c r="C56" s="19" t="s">
        <v>66</v>
      </c>
      <c r="D56" s="17">
        <f t="shared" si="3"/>
        <v>1</v>
      </c>
      <c r="E56" s="20">
        <v>0</v>
      </c>
      <c r="F56" s="22">
        <v>0</v>
      </c>
      <c r="G56" s="22">
        <v>0</v>
      </c>
      <c r="H56" s="24">
        <f t="shared" si="4"/>
        <v>0</v>
      </c>
      <c r="I56" s="28">
        <f t="shared" si="5"/>
        <v>0</v>
      </c>
      <c r="J56" s="47"/>
      <c r="K56" s="47"/>
    </row>
    <row r="57" spans="1:11" x14ac:dyDescent="0.25">
      <c r="A57" s="48" t="s">
        <v>39</v>
      </c>
      <c r="B57" s="48"/>
      <c r="C57" s="48"/>
      <c r="D57" s="25">
        <f>SUM(D46:D56)</f>
        <v>11</v>
      </c>
      <c r="E57" s="29">
        <f>SUM(E46:E56)</f>
        <v>0</v>
      </c>
      <c r="F57" s="25">
        <f>SUM(F46:F56)</f>
        <v>0</v>
      </c>
      <c r="G57" s="25">
        <f>SUM(G46:G56)</f>
        <v>0</v>
      </c>
      <c r="H57" s="25">
        <f>(E57+F57)-G57</f>
        <v>0</v>
      </c>
      <c r="I57" s="30">
        <f t="shared" si="5"/>
        <v>0</v>
      </c>
      <c r="J57" s="49"/>
      <c r="K57" s="49"/>
    </row>
    <row r="62" spans="1:11" x14ac:dyDescent="0.25">
      <c r="D62" s="3"/>
    </row>
  </sheetData>
  <mergeCells count="36">
    <mergeCell ref="A2:T2"/>
    <mergeCell ref="A3:T3"/>
    <mergeCell ref="A4:T4"/>
    <mergeCell ref="A7:T7"/>
    <mergeCell ref="B10:C10"/>
    <mergeCell ref="D10:T10"/>
    <mergeCell ref="A13:T13"/>
    <mergeCell ref="D16:I16"/>
    <mergeCell ref="J16:T16"/>
    <mergeCell ref="A19:T19"/>
    <mergeCell ref="A16:C16"/>
    <mergeCell ref="B21:I21"/>
    <mergeCell ref="B22:I22"/>
    <mergeCell ref="B23:I23"/>
    <mergeCell ref="B24:I24"/>
    <mergeCell ref="B25:I25"/>
    <mergeCell ref="A28:C28"/>
    <mergeCell ref="D28:R28"/>
    <mergeCell ref="S28:S29"/>
    <mergeCell ref="T28:T29"/>
    <mergeCell ref="A41:C41"/>
    <mergeCell ref="A44:K44"/>
    <mergeCell ref="J45:K45"/>
    <mergeCell ref="J46:K46"/>
    <mergeCell ref="J47:K47"/>
    <mergeCell ref="J48:K48"/>
    <mergeCell ref="J49:K49"/>
    <mergeCell ref="J50:K50"/>
    <mergeCell ref="J51:K51"/>
    <mergeCell ref="J52:K52"/>
    <mergeCell ref="J53:K53"/>
    <mergeCell ref="J54:K54"/>
    <mergeCell ref="J55:K55"/>
    <mergeCell ref="J56:K56"/>
    <mergeCell ref="A57:C57"/>
    <mergeCell ref="J57:K57"/>
  </mergeCells>
  <pageMargins left="0.7" right="0.7" top="0.75" bottom="0.75" header="0.511811023622047" footer="0.511811023622047"/>
  <pageSetup paperSize="9" fitToHeight="0" orientation="landscape" horizontalDpi="300" verticalDpi="300"/>
  <ignoredErrors>
    <ignoredError sqref="B31:B40 B47:B56" numberStoredAsText="1"/>
  </ignoredError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showGridLines="0" workbookViewId="0">
      <selection activeCell="K14" sqref="K14"/>
    </sheetView>
  </sheetViews>
  <sheetFormatPr defaultRowHeight="15" x14ac:dyDescent="0.25"/>
  <cols>
    <col min="1" max="1" width="17.85546875" customWidth="1"/>
    <col min="2" max="2" width="14" style="74" customWidth="1"/>
    <col min="3" max="3" width="37.28515625" customWidth="1"/>
    <col min="5" max="5" width="9.85546875" customWidth="1"/>
    <col min="7" max="7" width="46.7109375" customWidth="1"/>
  </cols>
  <sheetData>
    <row r="1" spans="1:7" ht="18.75" x14ac:dyDescent="0.3">
      <c r="A1" s="81" t="s">
        <v>98</v>
      </c>
      <c r="B1" s="81"/>
      <c r="C1" s="81"/>
      <c r="D1" s="81"/>
      <c r="E1" s="81"/>
      <c r="F1" s="81"/>
      <c r="G1" s="81"/>
    </row>
    <row r="3" spans="1:7" x14ac:dyDescent="0.25">
      <c r="A3" s="76" t="s">
        <v>12</v>
      </c>
      <c r="B3" s="75" t="s">
        <v>49</v>
      </c>
    </row>
    <row r="4" spans="1:7" x14ac:dyDescent="0.25">
      <c r="A4" s="76" t="s">
        <v>13</v>
      </c>
      <c r="B4" s="75" t="s">
        <v>50</v>
      </c>
    </row>
    <row r="5" spans="1:7" x14ac:dyDescent="0.25">
      <c r="A5" s="76" t="s">
        <v>14</v>
      </c>
      <c r="B5" s="75" t="s">
        <v>51</v>
      </c>
    </row>
    <row r="6" spans="1:7" x14ac:dyDescent="0.25">
      <c r="A6" s="76" t="s">
        <v>15</v>
      </c>
      <c r="B6" s="75">
        <v>20000</v>
      </c>
    </row>
    <row r="7" spans="1:7" x14ac:dyDescent="0.25">
      <c r="A7" s="76" t="s">
        <v>16</v>
      </c>
      <c r="B7" s="75">
        <v>2024</v>
      </c>
    </row>
    <row r="10" spans="1:7" x14ac:dyDescent="0.25">
      <c r="A10" s="77" t="s">
        <v>21</v>
      </c>
      <c r="B10" s="77" t="s">
        <v>22</v>
      </c>
      <c r="C10" s="77" t="s">
        <v>23</v>
      </c>
      <c r="E10" s="77" t="s">
        <v>21</v>
      </c>
      <c r="F10" s="77" t="s">
        <v>22</v>
      </c>
      <c r="G10" s="77" t="s">
        <v>23</v>
      </c>
    </row>
    <row r="11" spans="1:7" x14ac:dyDescent="0.25">
      <c r="A11" s="78">
        <v>87141000</v>
      </c>
      <c r="B11" s="78">
        <v>1972</v>
      </c>
      <c r="C11" s="78" t="s">
        <v>52</v>
      </c>
      <c r="E11" s="78">
        <v>40445000</v>
      </c>
      <c r="F11" s="78" t="s">
        <v>61</v>
      </c>
      <c r="G11" s="78" t="s">
        <v>92</v>
      </c>
    </row>
    <row r="12" spans="1:7" ht="30" customHeight="1" x14ac:dyDescent="0.25">
      <c r="A12" s="79"/>
      <c r="B12" s="79"/>
      <c r="C12" s="79"/>
      <c r="E12" s="79"/>
      <c r="F12" s="79"/>
      <c r="G12" s="79"/>
    </row>
    <row r="13" spans="1:7" ht="30" customHeight="1" x14ac:dyDescent="0.25">
      <c r="A13" s="79"/>
      <c r="B13" s="79"/>
      <c r="C13" s="79"/>
      <c r="E13" s="79"/>
      <c r="F13" s="79"/>
      <c r="G13" s="79"/>
    </row>
    <row r="14" spans="1:7" ht="30" customHeight="1" x14ac:dyDescent="0.25">
      <c r="A14" s="79"/>
      <c r="B14" s="79"/>
      <c r="C14" s="79"/>
      <c r="E14" s="79"/>
      <c r="F14" s="79"/>
      <c r="G14" s="79"/>
    </row>
    <row r="15" spans="1:7" ht="30" customHeight="1" x14ac:dyDescent="0.25">
      <c r="A15" s="79"/>
      <c r="B15" s="79"/>
      <c r="C15" s="79"/>
      <c r="E15" s="79"/>
      <c r="F15" s="79"/>
      <c r="G15" s="79"/>
    </row>
    <row r="16" spans="1:7" ht="30" customHeight="1" x14ac:dyDescent="0.25">
      <c r="A16" s="79"/>
      <c r="B16" s="79"/>
      <c r="C16" s="79"/>
      <c r="E16" s="79"/>
      <c r="F16" s="79"/>
      <c r="G16" s="79"/>
    </row>
    <row r="19" spans="1:7" x14ac:dyDescent="0.25">
      <c r="A19" s="77" t="s">
        <v>21</v>
      </c>
      <c r="B19" s="77" t="s">
        <v>22</v>
      </c>
      <c r="C19" s="77" t="s">
        <v>23</v>
      </c>
      <c r="E19" s="77" t="s">
        <v>21</v>
      </c>
      <c r="F19" s="77" t="s">
        <v>22</v>
      </c>
      <c r="G19" s="77" t="s">
        <v>23</v>
      </c>
    </row>
    <row r="20" spans="1:7" x14ac:dyDescent="0.25">
      <c r="A20" s="78">
        <v>70091000</v>
      </c>
      <c r="B20" s="78" t="s">
        <v>54</v>
      </c>
      <c r="C20" s="80" t="s">
        <v>55</v>
      </c>
      <c r="E20" s="78">
        <v>87141000</v>
      </c>
      <c r="F20" s="78" t="s">
        <v>94</v>
      </c>
      <c r="G20" s="80" t="s">
        <v>93</v>
      </c>
    </row>
    <row r="21" spans="1:7" ht="30" customHeight="1" x14ac:dyDescent="0.25">
      <c r="A21" s="79"/>
      <c r="B21" s="79"/>
      <c r="C21" s="79"/>
      <c r="E21" s="79"/>
      <c r="F21" s="79"/>
      <c r="G21" s="79"/>
    </row>
    <row r="22" spans="1:7" ht="30" customHeight="1" x14ac:dyDescent="0.25">
      <c r="A22" s="79"/>
      <c r="B22" s="79"/>
      <c r="C22" s="79"/>
      <c r="E22" s="79"/>
      <c r="F22" s="79"/>
      <c r="G22" s="79"/>
    </row>
    <row r="23" spans="1:7" ht="30" customHeight="1" x14ac:dyDescent="0.25">
      <c r="A23" s="79"/>
      <c r="B23" s="79"/>
      <c r="C23" s="79"/>
      <c r="E23" s="79"/>
      <c r="F23" s="79"/>
      <c r="G23" s="79"/>
    </row>
    <row r="24" spans="1:7" ht="30" customHeight="1" x14ac:dyDescent="0.25">
      <c r="A24" s="79"/>
      <c r="B24" s="79"/>
      <c r="C24" s="79"/>
      <c r="E24" s="79"/>
      <c r="F24" s="79"/>
      <c r="G24" s="79"/>
    </row>
    <row r="25" spans="1:7" ht="30" customHeight="1" x14ac:dyDescent="0.25">
      <c r="A25" s="79"/>
      <c r="B25" s="79"/>
      <c r="C25" s="79"/>
      <c r="E25" s="79"/>
      <c r="F25" s="79"/>
      <c r="G25" s="79"/>
    </row>
    <row r="28" spans="1:7" x14ac:dyDescent="0.25">
      <c r="A28" s="77" t="s">
        <v>21</v>
      </c>
      <c r="B28" s="77" t="s">
        <v>22</v>
      </c>
      <c r="C28" s="77" t="s">
        <v>23</v>
      </c>
      <c r="E28" s="77" t="s">
        <v>21</v>
      </c>
      <c r="F28" s="77" t="s">
        <v>22</v>
      </c>
      <c r="G28" s="77" t="s">
        <v>23</v>
      </c>
    </row>
    <row r="29" spans="1:7" x14ac:dyDescent="0.25">
      <c r="A29" s="78">
        <v>87141000</v>
      </c>
      <c r="B29" s="78" t="s">
        <v>57</v>
      </c>
      <c r="C29" s="80" t="s">
        <v>58</v>
      </c>
      <c r="E29" s="78">
        <v>87141000</v>
      </c>
      <c r="F29" s="78" t="s">
        <v>95</v>
      </c>
      <c r="G29" s="80" t="s">
        <v>96</v>
      </c>
    </row>
    <row r="30" spans="1:7" ht="30" customHeight="1" x14ac:dyDescent="0.25">
      <c r="A30" s="79"/>
      <c r="B30" s="79"/>
      <c r="C30" s="79"/>
      <c r="E30" s="79"/>
      <c r="F30" s="79"/>
      <c r="G30" s="79"/>
    </row>
    <row r="31" spans="1:7" ht="30" customHeight="1" x14ac:dyDescent="0.25">
      <c r="A31" s="79"/>
      <c r="B31" s="79"/>
      <c r="C31" s="79"/>
      <c r="E31" s="79"/>
      <c r="F31" s="79"/>
      <c r="G31" s="79"/>
    </row>
    <row r="32" spans="1:7" ht="30" customHeight="1" x14ac:dyDescent="0.25">
      <c r="A32" s="79"/>
      <c r="B32" s="79"/>
      <c r="C32" s="79"/>
      <c r="E32" s="79"/>
      <c r="F32" s="79"/>
      <c r="G32" s="79"/>
    </row>
    <row r="33" spans="1:7" ht="30" customHeight="1" x14ac:dyDescent="0.25">
      <c r="A33" s="79"/>
      <c r="B33" s="79"/>
      <c r="C33" s="79"/>
      <c r="E33" s="79"/>
      <c r="F33" s="79"/>
      <c r="G33" s="79"/>
    </row>
    <row r="34" spans="1:7" ht="30" customHeight="1" x14ac:dyDescent="0.25">
      <c r="A34" s="79"/>
      <c r="B34" s="79"/>
      <c r="C34" s="79"/>
      <c r="E34" s="79"/>
      <c r="F34" s="79"/>
      <c r="G34" s="79"/>
    </row>
    <row r="37" spans="1:7" x14ac:dyDescent="0.25">
      <c r="A37" s="77" t="s">
        <v>21</v>
      </c>
      <c r="B37" s="77" t="s">
        <v>22</v>
      </c>
      <c r="C37" s="77" t="s">
        <v>23</v>
      </c>
      <c r="E37" s="77" t="s">
        <v>21</v>
      </c>
      <c r="F37" s="77" t="s">
        <v>22</v>
      </c>
      <c r="G37" s="77" t="s">
        <v>23</v>
      </c>
    </row>
    <row r="38" spans="1:7" x14ac:dyDescent="0.25">
      <c r="A38" s="78">
        <v>87141000</v>
      </c>
      <c r="B38" s="78" t="s">
        <v>59</v>
      </c>
      <c r="C38" s="80" t="s">
        <v>60</v>
      </c>
      <c r="E38" s="78">
        <v>95069100</v>
      </c>
      <c r="F38" s="78" t="s">
        <v>88</v>
      </c>
      <c r="G38" s="80" t="s">
        <v>97</v>
      </c>
    </row>
    <row r="39" spans="1:7" ht="30" customHeight="1" x14ac:dyDescent="0.25">
      <c r="A39" s="79"/>
      <c r="B39" s="79"/>
      <c r="C39" s="79"/>
      <c r="E39" s="79"/>
      <c r="F39" s="79"/>
      <c r="G39" s="79"/>
    </row>
    <row r="40" spans="1:7" ht="30" customHeight="1" x14ac:dyDescent="0.25">
      <c r="A40" s="79"/>
      <c r="B40" s="79"/>
      <c r="C40" s="79"/>
      <c r="E40" s="79"/>
      <c r="F40" s="79"/>
      <c r="G40" s="79"/>
    </row>
    <row r="41" spans="1:7" ht="30" customHeight="1" x14ac:dyDescent="0.25">
      <c r="A41" s="79"/>
      <c r="B41" s="79"/>
      <c r="C41" s="79"/>
      <c r="E41" s="79"/>
      <c r="F41" s="79"/>
      <c r="G41" s="79"/>
    </row>
    <row r="42" spans="1:7" ht="30" customHeight="1" x14ac:dyDescent="0.25">
      <c r="A42" s="79"/>
      <c r="B42" s="79"/>
      <c r="C42" s="79"/>
      <c r="E42" s="79"/>
      <c r="F42" s="79"/>
      <c r="G42" s="79"/>
    </row>
    <row r="43" spans="1:7" ht="30" customHeight="1" x14ac:dyDescent="0.25">
      <c r="A43" s="79"/>
      <c r="B43" s="79"/>
      <c r="C43" s="79"/>
      <c r="E43" s="79"/>
      <c r="F43" s="79"/>
      <c r="G43" s="79"/>
    </row>
    <row r="46" spans="1:7" x14ac:dyDescent="0.25">
      <c r="A46" s="77" t="s">
        <v>21</v>
      </c>
      <c r="B46" s="77" t="s">
        <v>22</v>
      </c>
      <c r="C46" s="77" t="s">
        <v>23</v>
      </c>
      <c r="E46" s="77" t="s">
        <v>21</v>
      </c>
      <c r="F46" s="77" t="s">
        <v>22</v>
      </c>
      <c r="G46" s="77" t="s">
        <v>23</v>
      </c>
    </row>
    <row r="47" spans="1:7" x14ac:dyDescent="0.25">
      <c r="A47" s="78">
        <v>85123000</v>
      </c>
      <c r="B47" s="78" t="s">
        <v>61</v>
      </c>
      <c r="C47" s="80" t="s">
        <v>62</v>
      </c>
      <c r="E47" s="78">
        <v>87149990</v>
      </c>
      <c r="F47" s="78" t="s">
        <v>63</v>
      </c>
      <c r="G47" s="80" t="s">
        <v>64</v>
      </c>
    </row>
    <row r="48" spans="1:7" ht="30" customHeight="1" x14ac:dyDescent="0.25">
      <c r="A48" s="79"/>
      <c r="B48" s="79"/>
      <c r="C48" s="79"/>
      <c r="E48" s="79"/>
      <c r="F48" s="79"/>
      <c r="G48" s="79"/>
    </row>
    <row r="49" spans="1:7" ht="30" customHeight="1" x14ac:dyDescent="0.25">
      <c r="A49" s="79"/>
      <c r="B49" s="79"/>
      <c r="C49" s="79"/>
      <c r="E49" s="79"/>
      <c r="F49" s="79"/>
      <c r="G49" s="79"/>
    </row>
    <row r="50" spans="1:7" ht="30" customHeight="1" x14ac:dyDescent="0.25">
      <c r="A50" s="79"/>
      <c r="B50" s="79"/>
      <c r="C50" s="79"/>
      <c r="E50" s="79"/>
      <c r="F50" s="79"/>
      <c r="G50" s="79"/>
    </row>
    <row r="51" spans="1:7" ht="30" customHeight="1" x14ac:dyDescent="0.25">
      <c r="A51" s="79"/>
      <c r="B51" s="79"/>
      <c r="C51" s="79"/>
      <c r="E51" s="79"/>
      <c r="F51" s="79"/>
      <c r="G51" s="79"/>
    </row>
    <row r="52" spans="1:7" ht="30" customHeight="1" x14ac:dyDescent="0.25">
      <c r="A52" s="79"/>
      <c r="B52" s="79"/>
      <c r="C52" s="79"/>
      <c r="E52" s="79"/>
      <c r="F52" s="79"/>
      <c r="G52" s="79"/>
    </row>
    <row r="55" spans="1:7" x14ac:dyDescent="0.25">
      <c r="A55" s="77" t="s">
        <v>21</v>
      </c>
      <c r="B55" s="77" t="s">
        <v>22</v>
      </c>
      <c r="C55" s="77" t="s">
        <v>23</v>
      </c>
      <c r="E55" s="77" t="s">
        <v>21</v>
      </c>
      <c r="F55" s="77" t="s">
        <v>22</v>
      </c>
      <c r="G55" s="77" t="s">
        <v>23</v>
      </c>
    </row>
    <row r="56" spans="1:7" x14ac:dyDescent="0.25">
      <c r="A56" s="78">
        <v>87141000</v>
      </c>
      <c r="B56" s="78" t="s">
        <v>65</v>
      </c>
      <c r="C56" s="80" t="s">
        <v>66</v>
      </c>
      <c r="E56" s="78"/>
      <c r="F56" s="78"/>
      <c r="G56" s="80"/>
    </row>
    <row r="57" spans="1:7" ht="30" customHeight="1" x14ac:dyDescent="0.25">
      <c r="A57" s="79"/>
      <c r="B57" s="79"/>
      <c r="C57" s="79"/>
      <c r="E57" s="79"/>
      <c r="F57" s="79"/>
      <c r="G57" s="79"/>
    </row>
    <row r="58" spans="1:7" ht="30" customHeight="1" x14ac:dyDescent="0.25">
      <c r="A58" s="79"/>
      <c r="B58" s="79"/>
      <c r="C58" s="79"/>
      <c r="E58" s="79"/>
      <c r="F58" s="79"/>
      <c r="G58" s="79"/>
    </row>
    <row r="59" spans="1:7" ht="30" customHeight="1" x14ac:dyDescent="0.25">
      <c r="A59" s="79"/>
      <c r="B59" s="79"/>
      <c r="C59" s="79"/>
      <c r="E59" s="79"/>
      <c r="F59" s="79"/>
      <c r="G59" s="79"/>
    </row>
    <row r="60" spans="1:7" ht="30" customHeight="1" x14ac:dyDescent="0.25">
      <c r="A60" s="79"/>
      <c r="B60" s="79"/>
      <c r="C60" s="79"/>
      <c r="E60" s="79"/>
      <c r="F60" s="79"/>
      <c r="G60" s="79"/>
    </row>
    <row r="61" spans="1:7" ht="30" customHeight="1" x14ac:dyDescent="0.25">
      <c r="A61" s="79"/>
      <c r="B61" s="79"/>
      <c r="C61" s="79"/>
      <c r="E61" s="79"/>
      <c r="F61" s="79"/>
      <c r="G61" s="79"/>
    </row>
  </sheetData>
  <mergeCells count="13">
    <mergeCell ref="A1:G1"/>
    <mergeCell ref="A39:C43"/>
    <mergeCell ref="E39:G43"/>
    <mergeCell ref="A48:C52"/>
    <mergeCell ref="E48:G52"/>
    <mergeCell ref="A57:C61"/>
    <mergeCell ref="E57:G61"/>
    <mergeCell ref="A12:C16"/>
    <mergeCell ref="E12:G16"/>
    <mergeCell ref="A21:C25"/>
    <mergeCell ref="E21:G25"/>
    <mergeCell ref="A30:C34"/>
    <mergeCell ref="E30:G34"/>
  </mergeCells>
  <pageMargins left="0.511811024" right="0.511811024" top="0.78740157499999996" bottom="0.78740157499999996" header="0.31496062000000002" footer="0.31496062000000002"/>
  <ignoredErrors>
    <ignoredError sqref="B20 F20 F1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="145" zoomScaleNormal="145" workbookViewId="0">
      <selection activeCell="F10" sqref="F10"/>
    </sheetView>
  </sheetViews>
  <sheetFormatPr defaultRowHeight="15" x14ac:dyDescent="0.25"/>
  <cols>
    <col min="1" max="1" width="11.28515625" style="38" customWidth="1"/>
    <col min="2" max="2" width="17.140625" style="38" customWidth="1"/>
    <col min="3" max="3" width="18.5703125" style="38" customWidth="1"/>
    <col min="4" max="4" width="22.5703125" style="39" customWidth="1"/>
    <col min="5" max="16384" width="9.140625" style="39"/>
  </cols>
  <sheetData>
    <row r="1" spans="1:8" x14ac:dyDescent="0.25">
      <c r="A1" s="37" t="s">
        <v>74</v>
      </c>
    </row>
    <row r="2" spans="1:8" x14ac:dyDescent="0.25">
      <c r="A2" s="40" t="s">
        <v>21</v>
      </c>
      <c r="B2" s="40" t="s">
        <v>22</v>
      </c>
      <c r="C2" s="65" t="s">
        <v>75</v>
      </c>
      <c r="D2" s="65"/>
      <c r="E2" s="65"/>
      <c r="F2" s="65"/>
      <c r="G2" s="65"/>
      <c r="H2" s="65"/>
    </row>
    <row r="3" spans="1:8" x14ac:dyDescent="0.25">
      <c r="A3" s="41">
        <v>84159090</v>
      </c>
      <c r="B3" s="42" t="s">
        <v>76</v>
      </c>
      <c r="C3" s="64" t="s">
        <v>77</v>
      </c>
      <c r="D3" s="64"/>
      <c r="E3" s="64"/>
      <c r="F3" s="64"/>
      <c r="G3" s="64"/>
      <c r="H3" s="64"/>
    </row>
    <row r="5" spans="1:8" x14ac:dyDescent="0.25">
      <c r="A5" s="40" t="s">
        <v>78</v>
      </c>
      <c r="B5" s="40" t="s">
        <v>79</v>
      </c>
      <c r="C5" s="40" t="s">
        <v>80</v>
      </c>
      <c r="D5" s="40" t="s">
        <v>81</v>
      </c>
    </row>
    <row r="6" spans="1:8" x14ac:dyDescent="0.25">
      <c r="A6" s="41" t="s">
        <v>82</v>
      </c>
      <c r="B6" s="43">
        <v>150000</v>
      </c>
      <c r="C6" s="41">
        <v>1</v>
      </c>
      <c r="D6" s="43">
        <f>C6*B6</f>
        <v>150000</v>
      </c>
    </row>
    <row r="7" spans="1:8" x14ac:dyDescent="0.25">
      <c r="A7" s="41" t="s">
        <v>83</v>
      </c>
      <c r="B7" s="43">
        <v>50000</v>
      </c>
      <c r="C7" s="41">
        <v>1</v>
      </c>
      <c r="D7" s="43">
        <f t="shared" ref="D7:D10" si="0">C7*B7</f>
        <v>50000</v>
      </c>
    </row>
    <row r="8" spans="1:8" x14ac:dyDescent="0.25">
      <c r="A8" s="41" t="s">
        <v>84</v>
      </c>
      <c r="B8" s="43">
        <v>40000</v>
      </c>
      <c r="C8" s="41">
        <v>1</v>
      </c>
      <c r="D8" s="43">
        <f t="shared" si="0"/>
        <v>40000</v>
      </c>
    </row>
    <row r="9" spans="1:8" x14ac:dyDescent="0.25">
      <c r="A9" s="41" t="s">
        <v>85</v>
      </c>
      <c r="B9" s="43">
        <v>60000</v>
      </c>
      <c r="C9" s="41">
        <v>1</v>
      </c>
      <c r="D9" s="43">
        <f t="shared" si="0"/>
        <v>60000</v>
      </c>
    </row>
    <row r="10" spans="1:8" x14ac:dyDescent="0.25">
      <c r="A10" s="41" t="s">
        <v>86</v>
      </c>
      <c r="B10" s="43">
        <v>50000</v>
      </c>
      <c r="C10" s="41">
        <v>1</v>
      </c>
      <c r="D10" s="43">
        <f t="shared" si="0"/>
        <v>50000</v>
      </c>
    </row>
    <row r="11" spans="1:8" x14ac:dyDescent="0.25">
      <c r="A11" s="44" t="s">
        <v>39</v>
      </c>
      <c r="B11" s="43">
        <f>SUM(B6:B10)</f>
        <v>350000</v>
      </c>
      <c r="C11" s="43">
        <f>SUM(C6:C10)</f>
        <v>5</v>
      </c>
      <c r="D11" s="43">
        <f>SUM(D6:D10)</f>
        <v>350000</v>
      </c>
    </row>
    <row r="12" spans="1:8" x14ac:dyDescent="0.25">
      <c r="C12" s="44" t="s">
        <v>87</v>
      </c>
      <c r="D12" s="45">
        <f>D11/B11</f>
        <v>1</v>
      </c>
    </row>
    <row r="15" spans="1:8" x14ac:dyDescent="0.25">
      <c r="A15" s="37" t="s">
        <v>74</v>
      </c>
    </row>
    <row r="16" spans="1:8" x14ac:dyDescent="0.25">
      <c r="A16" s="40" t="s">
        <v>21</v>
      </c>
      <c r="B16" s="40" t="s">
        <v>22</v>
      </c>
      <c r="C16" s="65" t="s">
        <v>75</v>
      </c>
      <c r="D16" s="65"/>
      <c r="E16" s="65"/>
      <c r="F16" s="65"/>
      <c r="G16" s="65"/>
      <c r="H16" s="65"/>
    </row>
    <row r="17" spans="1:8" x14ac:dyDescent="0.25">
      <c r="A17" s="41">
        <v>84159090</v>
      </c>
      <c r="B17" s="42" t="s">
        <v>88</v>
      </c>
      <c r="C17" s="64" t="s">
        <v>89</v>
      </c>
      <c r="D17" s="64"/>
      <c r="E17" s="64"/>
      <c r="F17" s="64"/>
      <c r="G17" s="64"/>
      <c r="H17" s="64"/>
    </row>
    <row r="19" spans="1:8" x14ac:dyDescent="0.25">
      <c r="A19" s="40" t="s">
        <v>78</v>
      </c>
      <c r="B19" s="40" t="s">
        <v>79</v>
      </c>
      <c r="C19" s="40" t="s">
        <v>80</v>
      </c>
      <c r="D19" s="40" t="s">
        <v>81</v>
      </c>
    </row>
    <row r="20" spans="1:8" x14ac:dyDescent="0.25">
      <c r="A20" s="41" t="s">
        <v>82</v>
      </c>
      <c r="B20" s="43">
        <v>150000</v>
      </c>
      <c r="C20" s="41">
        <v>1</v>
      </c>
      <c r="D20" s="43">
        <f>C20*B20</f>
        <v>150000</v>
      </c>
    </row>
    <row r="21" spans="1:8" x14ac:dyDescent="0.25">
      <c r="A21" s="41" t="s">
        <v>83</v>
      </c>
      <c r="B21" s="43">
        <v>50000</v>
      </c>
      <c r="C21" s="41">
        <v>0</v>
      </c>
      <c r="D21" s="43">
        <f t="shared" ref="D21:D24" si="1">C21*B21</f>
        <v>0</v>
      </c>
    </row>
    <row r="22" spans="1:8" x14ac:dyDescent="0.25">
      <c r="A22" s="41" t="s">
        <v>84</v>
      </c>
      <c r="B22" s="43">
        <v>40000</v>
      </c>
      <c r="C22" s="41">
        <v>0</v>
      </c>
      <c r="D22" s="43">
        <f t="shared" si="1"/>
        <v>0</v>
      </c>
    </row>
    <row r="23" spans="1:8" x14ac:dyDescent="0.25">
      <c r="A23" s="41" t="s">
        <v>85</v>
      </c>
      <c r="B23" s="43">
        <v>60000</v>
      </c>
      <c r="C23" s="41">
        <v>1</v>
      </c>
      <c r="D23" s="43">
        <f t="shared" si="1"/>
        <v>60000</v>
      </c>
    </row>
    <row r="24" spans="1:8" x14ac:dyDescent="0.25">
      <c r="A24" s="41" t="s">
        <v>86</v>
      </c>
      <c r="B24" s="43">
        <v>50000</v>
      </c>
      <c r="C24" s="41">
        <v>1</v>
      </c>
      <c r="D24" s="43">
        <f t="shared" si="1"/>
        <v>50000</v>
      </c>
    </row>
    <row r="25" spans="1:8" x14ac:dyDescent="0.25">
      <c r="A25" s="44" t="s">
        <v>39</v>
      </c>
      <c r="B25" s="43">
        <f>SUM(B20:B24)</f>
        <v>350000</v>
      </c>
      <c r="C25" s="43">
        <f>SUM(C20:C24)</f>
        <v>3</v>
      </c>
      <c r="D25" s="43">
        <f>SUM(D20:D24)</f>
        <v>260000</v>
      </c>
    </row>
    <row r="26" spans="1:8" x14ac:dyDescent="0.25">
      <c r="C26" s="44" t="s">
        <v>87</v>
      </c>
      <c r="D26" s="45">
        <f>D25/B25</f>
        <v>0.74285714285714288</v>
      </c>
    </row>
    <row r="29" spans="1:8" x14ac:dyDescent="0.25">
      <c r="A29" s="37" t="s">
        <v>74</v>
      </c>
    </row>
    <row r="30" spans="1:8" x14ac:dyDescent="0.25">
      <c r="A30" s="40" t="s">
        <v>21</v>
      </c>
      <c r="B30" s="40" t="s">
        <v>22</v>
      </c>
      <c r="C30" s="65" t="s">
        <v>75</v>
      </c>
      <c r="D30" s="65"/>
      <c r="E30" s="65"/>
      <c r="F30" s="65"/>
      <c r="G30" s="65"/>
      <c r="H30" s="65"/>
    </row>
    <row r="31" spans="1:8" x14ac:dyDescent="0.25">
      <c r="A31" s="41">
        <v>84159090</v>
      </c>
      <c r="B31" s="42" t="s">
        <v>90</v>
      </c>
      <c r="C31" s="64" t="s">
        <v>91</v>
      </c>
      <c r="D31" s="64"/>
      <c r="E31" s="64"/>
      <c r="F31" s="64"/>
      <c r="G31" s="64"/>
      <c r="H31" s="64"/>
    </row>
    <row r="33" spans="1:4" x14ac:dyDescent="0.25">
      <c r="A33" s="40" t="s">
        <v>78</v>
      </c>
      <c r="B33" s="40" t="s">
        <v>79</v>
      </c>
      <c r="C33" s="40" t="s">
        <v>80</v>
      </c>
      <c r="D33" s="40" t="s">
        <v>81</v>
      </c>
    </row>
    <row r="34" spans="1:4" x14ac:dyDescent="0.25">
      <c r="A34" s="41" t="s">
        <v>82</v>
      </c>
      <c r="B34" s="43">
        <v>150000</v>
      </c>
      <c r="C34" s="41">
        <v>1</v>
      </c>
      <c r="D34" s="46">
        <f>C34*B34</f>
        <v>150000</v>
      </c>
    </row>
    <row r="35" spans="1:4" x14ac:dyDescent="0.25">
      <c r="A35" s="41" t="s">
        <v>83</v>
      </c>
      <c r="B35" s="43">
        <v>50000</v>
      </c>
      <c r="C35" s="41">
        <v>1</v>
      </c>
      <c r="D35" s="46">
        <f t="shared" ref="D35:D38" si="2">C35*B35</f>
        <v>50000</v>
      </c>
    </row>
    <row r="36" spans="1:4" x14ac:dyDescent="0.25">
      <c r="A36" s="41" t="s">
        <v>84</v>
      </c>
      <c r="B36" s="43">
        <v>40000</v>
      </c>
      <c r="C36" s="41">
        <v>1</v>
      </c>
      <c r="D36" s="46">
        <f t="shared" si="2"/>
        <v>40000</v>
      </c>
    </row>
    <row r="37" spans="1:4" x14ac:dyDescent="0.25">
      <c r="A37" s="41" t="s">
        <v>85</v>
      </c>
      <c r="B37" s="43">
        <v>60000</v>
      </c>
      <c r="C37" s="41">
        <v>1</v>
      </c>
      <c r="D37" s="46">
        <f t="shared" si="2"/>
        <v>60000</v>
      </c>
    </row>
    <row r="38" spans="1:4" x14ac:dyDescent="0.25">
      <c r="A38" s="41" t="s">
        <v>86</v>
      </c>
      <c r="B38" s="43">
        <v>50000</v>
      </c>
      <c r="C38" s="41">
        <v>1</v>
      </c>
      <c r="D38" s="43">
        <f t="shared" si="2"/>
        <v>50000</v>
      </c>
    </row>
    <row r="39" spans="1:4" x14ac:dyDescent="0.25">
      <c r="A39" s="44" t="s">
        <v>39</v>
      </c>
      <c r="B39" s="43">
        <f>SUM(B34:B38)</f>
        <v>350000</v>
      </c>
      <c r="C39" s="43">
        <f>SUM(C34:C38)</f>
        <v>5</v>
      </c>
      <c r="D39" s="43">
        <f>SUM(D34:D38)</f>
        <v>350000</v>
      </c>
    </row>
    <row r="40" spans="1:4" x14ac:dyDescent="0.25">
      <c r="C40" s="44" t="s">
        <v>87</v>
      </c>
      <c r="D40" s="45">
        <f>D39/B39</f>
        <v>1</v>
      </c>
    </row>
  </sheetData>
  <mergeCells count="6">
    <mergeCell ref="C31:H31"/>
    <mergeCell ref="C2:H2"/>
    <mergeCell ref="C3:H3"/>
    <mergeCell ref="C16:H16"/>
    <mergeCell ref="C17:H17"/>
    <mergeCell ref="C30:H30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J35"/>
  <sheetViews>
    <sheetView showGridLines="0" topLeftCell="A7" zoomScale="85" zoomScaleNormal="85" workbookViewId="0">
      <selection activeCell="E41" sqref="E41"/>
    </sheetView>
  </sheetViews>
  <sheetFormatPr defaultColWidth="8.7109375" defaultRowHeight="15" x14ac:dyDescent="0.25"/>
  <cols>
    <col min="1" max="1" width="24.5703125" customWidth="1"/>
    <col min="2" max="2" width="10.85546875" customWidth="1"/>
    <col min="3" max="3" width="50.7109375" customWidth="1"/>
    <col min="4" max="5" width="15.7109375" customWidth="1"/>
    <col min="6" max="6" width="18.85546875" customWidth="1"/>
    <col min="7" max="9" width="15.7109375" customWidth="1"/>
    <col min="10" max="10" width="22.28515625" customWidth="1"/>
  </cols>
  <sheetData>
    <row r="2" spans="1:10" ht="23.25" x14ac:dyDescent="0.25">
      <c r="A2" s="59" t="s">
        <v>0</v>
      </c>
      <c r="B2" s="59"/>
      <c r="C2" s="59"/>
      <c r="D2" s="59"/>
      <c r="E2" s="59"/>
      <c r="F2" s="59"/>
      <c r="G2" s="59"/>
      <c r="H2" s="59"/>
      <c r="I2" s="59"/>
      <c r="J2" s="59"/>
    </row>
    <row r="3" spans="1:10" ht="20.25" x14ac:dyDescent="0.25">
      <c r="A3" s="60" t="s">
        <v>1</v>
      </c>
      <c r="B3" s="60"/>
      <c r="C3" s="60"/>
      <c r="D3" s="60"/>
      <c r="E3" s="60"/>
      <c r="F3" s="60"/>
      <c r="G3" s="60"/>
      <c r="H3" s="60"/>
      <c r="I3" s="60"/>
      <c r="J3" s="60"/>
    </row>
    <row r="4" spans="1:10" ht="18" x14ac:dyDescent="0.25">
      <c r="A4" s="61" t="s">
        <v>67</v>
      </c>
      <c r="B4" s="61"/>
      <c r="C4" s="61"/>
      <c r="D4" s="61"/>
      <c r="E4" s="61"/>
      <c r="F4" s="61"/>
      <c r="G4" s="61"/>
      <c r="H4" s="61"/>
      <c r="I4" s="61"/>
      <c r="J4" s="61"/>
    </row>
    <row r="5" spans="1:10" ht="18" x14ac:dyDescent="0.25">
      <c r="A5" s="2"/>
      <c r="B5" s="2"/>
      <c r="C5" s="2"/>
      <c r="D5" s="2"/>
      <c r="E5" s="2"/>
      <c r="F5" s="2"/>
      <c r="G5" s="2"/>
      <c r="H5" s="2"/>
      <c r="I5" s="2"/>
    </row>
    <row r="6" spans="1:10" x14ac:dyDescent="0.25">
      <c r="C6" s="3"/>
      <c r="D6" s="3"/>
      <c r="E6" s="3"/>
      <c r="F6" s="3"/>
      <c r="G6" s="3"/>
    </row>
    <row r="7" spans="1:10" ht="15.75" x14ac:dyDescent="0.25">
      <c r="A7" s="66" t="s">
        <v>3</v>
      </c>
      <c r="B7" s="66"/>
      <c r="C7" s="66"/>
      <c r="D7" s="66"/>
      <c r="E7" s="66"/>
      <c r="F7" s="66"/>
      <c r="G7" s="66"/>
      <c r="H7" s="66"/>
      <c r="I7" s="66"/>
      <c r="J7" s="66"/>
    </row>
    <row r="8" spans="1:10" x14ac:dyDescent="0.25">
      <c r="C8" s="3"/>
      <c r="D8" s="3"/>
      <c r="E8" s="3"/>
      <c r="F8" s="3"/>
      <c r="G8" s="3"/>
    </row>
    <row r="9" spans="1:10" ht="15.75" x14ac:dyDescent="0.25">
      <c r="A9" s="1" t="s">
        <v>4</v>
      </c>
      <c r="B9" s="31" t="s">
        <v>5</v>
      </c>
      <c r="C9" s="1"/>
      <c r="D9" s="1" t="s">
        <v>6</v>
      </c>
      <c r="E9" s="1"/>
      <c r="F9" s="1"/>
      <c r="H9" s="1"/>
      <c r="I9" s="1"/>
    </row>
    <row r="10" spans="1:10" ht="15" customHeight="1" x14ac:dyDescent="0.25">
      <c r="A10" s="4"/>
      <c r="B10" s="62"/>
      <c r="C10" s="62"/>
      <c r="D10" s="63"/>
      <c r="E10" s="63"/>
      <c r="F10" s="63"/>
      <c r="G10" s="63"/>
      <c r="H10" s="63"/>
      <c r="I10" s="63"/>
      <c r="J10" s="63"/>
    </row>
    <row r="11" spans="1:10" x14ac:dyDescent="0.25">
      <c r="C11" s="3"/>
      <c r="D11" s="3"/>
      <c r="E11" s="3"/>
      <c r="F11" s="3"/>
      <c r="G11" s="3"/>
    </row>
    <row r="12" spans="1:10" x14ac:dyDescent="0.25">
      <c r="C12" s="3"/>
      <c r="D12" s="3"/>
      <c r="E12" s="3"/>
      <c r="F12" s="3"/>
      <c r="G12" s="3"/>
    </row>
    <row r="13" spans="1:10" ht="15.75" x14ac:dyDescent="0.25">
      <c r="A13" s="66" t="s">
        <v>7</v>
      </c>
      <c r="B13" s="66"/>
      <c r="C13" s="66"/>
      <c r="D13" s="66"/>
      <c r="E13" s="66"/>
      <c r="F13" s="66"/>
      <c r="G13" s="66"/>
      <c r="H13" s="66"/>
      <c r="I13" s="66"/>
      <c r="J13" s="66"/>
    </row>
    <row r="14" spans="1:10" x14ac:dyDescent="0.25">
      <c r="C14" s="3"/>
      <c r="D14" s="3"/>
      <c r="E14" s="3"/>
      <c r="F14" s="3"/>
      <c r="G14" s="3"/>
    </row>
    <row r="15" spans="1:10" ht="15.75" x14ac:dyDescent="0.25">
      <c r="A15" s="1" t="s">
        <v>8</v>
      </c>
      <c r="C15" s="1"/>
      <c r="D15" s="1" t="s">
        <v>9</v>
      </c>
      <c r="E15" s="1"/>
      <c r="F15" s="1"/>
      <c r="G15" s="1" t="s">
        <v>10</v>
      </c>
    </row>
    <row r="16" spans="1:10" x14ac:dyDescent="0.25">
      <c r="A16" s="57"/>
      <c r="B16" s="72"/>
      <c r="C16" s="73"/>
      <c r="D16" s="58"/>
      <c r="E16" s="58"/>
      <c r="F16" s="58"/>
      <c r="G16" s="58"/>
      <c r="H16" s="58"/>
      <c r="I16" s="58"/>
      <c r="J16" s="58"/>
    </row>
    <row r="17" spans="1:10" x14ac:dyDescent="0.25">
      <c r="A17" s="5"/>
      <c r="B17" s="5"/>
      <c r="C17" s="5"/>
      <c r="D17" s="6"/>
      <c r="E17" s="6"/>
      <c r="F17" s="6"/>
      <c r="G17" s="6"/>
      <c r="H17" s="6"/>
      <c r="I17" s="6"/>
    </row>
    <row r="18" spans="1:10" x14ac:dyDescent="0.25">
      <c r="C18" s="3"/>
      <c r="D18" s="3"/>
      <c r="E18" s="3"/>
      <c r="F18" s="3"/>
      <c r="G18" s="3"/>
    </row>
    <row r="19" spans="1:10" ht="15.75" x14ac:dyDescent="0.25">
      <c r="A19" s="66" t="s">
        <v>11</v>
      </c>
      <c r="B19" s="66"/>
      <c r="C19" s="66"/>
      <c r="D19" s="66"/>
      <c r="E19" s="66"/>
      <c r="F19" s="66"/>
      <c r="G19" s="66"/>
      <c r="H19" s="66"/>
      <c r="I19" s="66"/>
      <c r="J19" s="66"/>
    </row>
    <row r="20" spans="1:10" x14ac:dyDescent="0.25">
      <c r="C20" s="3"/>
      <c r="D20" s="3"/>
      <c r="E20" s="3"/>
      <c r="F20" s="3"/>
      <c r="G20" s="3"/>
    </row>
    <row r="21" spans="1:10" ht="15.75" x14ac:dyDescent="0.25">
      <c r="A21" s="7" t="s">
        <v>12</v>
      </c>
      <c r="B21" s="68" t="s">
        <v>49</v>
      </c>
      <c r="C21" s="69"/>
      <c r="D21" s="69"/>
      <c r="E21" s="69"/>
      <c r="F21" s="69"/>
      <c r="G21" s="69"/>
      <c r="H21" s="69"/>
      <c r="I21" s="69"/>
      <c r="J21" s="70"/>
    </row>
    <row r="22" spans="1:10" ht="15" customHeight="1" x14ac:dyDescent="0.25">
      <c r="A22" s="7" t="s">
        <v>16</v>
      </c>
      <c r="B22" s="68">
        <v>2022</v>
      </c>
      <c r="C22" s="69"/>
      <c r="D22" s="69"/>
      <c r="E22" s="69"/>
      <c r="F22" s="69"/>
      <c r="G22" s="69"/>
      <c r="H22" s="69"/>
      <c r="I22" s="69"/>
      <c r="J22" s="70"/>
    </row>
    <row r="23" spans="1:10" x14ac:dyDescent="0.25">
      <c r="C23" s="3"/>
      <c r="D23" s="3"/>
      <c r="E23" s="3"/>
      <c r="F23" s="3"/>
      <c r="G23" s="3"/>
    </row>
    <row r="24" spans="1:10" ht="15" customHeight="1" x14ac:dyDescent="0.25">
      <c r="A24" s="52" t="s">
        <v>17</v>
      </c>
      <c r="B24" s="52"/>
      <c r="C24" s="52"/>
      <c r="D24" s="52"/>
      <c r="E24" s="52"/>
      <c r="F24" s="52"/>
      <c r="G24" s="52"/>
      <c r="H24" s="52"/>
      <c r="I24" s="52"/>
      <c r="J24" s="52"/>
    </row>
    <row r="25" spans="1:10" ht="60" customHeight="1" x14ac:dyDescent="0.25">
      <c r="A25" s="12" t="s">
        <v>21</v>
      </c>
      <c r="B25" s="12" t="s">
        <v>22</v>
      </c>
      <c r="C25" s="12" t="s">
        <v>23</v>
      </c>
      <c r="D25" s="14" t="s">
        <v>43</v>
      </c>
      <c r="E25" s="16" t="s">
        <v>68</v>
      </c>
      <c r="F25" s="16" t="s">
        <v>69</v>
      </c>
      <c r="G25" s="13" t="s">
        <v>70</v>
      </c>
      <c r="H25" s="13" t="s">
        <v>71</v>
      </c>
      <c r="I25" s="50" t="s">
        <v>48</v>
      </c>
      <c r="J25" s="50"/>
    </row>
    <row r="26" spans="1:10" x14ac:dyDescent="0.25">
      <c r="A26" s="17">
        <v>87141000</v>
      </c>
      <c r="B26" s="18">
        <v>1972</v>
      </c>
      <c r="C26" s="19" t="s">
        <v>52</v>
      </c>
      <c r="D26" s="23">
        <v>5000</v>
      </c>
      <c r="E26" s="32" t="s">
        <v>72</v>
      </c>
      <c r="F26" s="32" t="s">
        <v>50</v>
      </c>
      <c r="G26" s="32" t="s">
        <v>73</v>
      </c>
      <c r="H26" s="32" t="s">
        <v>73</v>
      </c>
      <c r="I26" s="67"/>
      <c r="J26" s="67"/>
    </row>
    <row r="27" spans="1:10" x14ac:dyDescent="0.25">
      <c r="A27" s="17">
        <v>87141000</v>
      </c>
      <c r="B27" s="18">
        <v>1972</v>
      </c>
      <c r="C27" s="19" t="s">
        <v>52</v>
      </c>
      <c r="D27" s="23">
        <v>5000</v>
      </c>
      <c r="E27" s="17" t="s">
        <v>72</v>
      </c>
      <c r="F27" s="32" t="s">
        <v>50</v>
      </c>
      <c r="G27" s="32" t="s">
        <v>73</v>
      </c>
      <c r="H27" s="32" t="s">
        <v>73</v>
      </c>
      <c r="I27" s="67"/>
      <c r="J27" s="67"/>
    </row>
    <row r="28" spans="1:10" x14ac:dyDescent="0.25">
      <c r="A28" s="33"/>
      <c r="B28" s="33"/>
      <c r="C28" s="33"/>
      <c r="D28" s="34"/>
      <c r="E28" s="35"/>
      <c r="F28" s="35"/>
      <c r="G28" s="33"/>
      <c r="H28" s="33"/>
      <c r="I28" s="67"/>
      <c r="J28" s="67"/>
    </row>
    <row r="29" spans="1:10" x14ac:dyDescent="0.25">
      <c r="A29" s="33"/>
      <c r="B29" s="33"/>
      <c r="C29" s="33"/>
      <c r="D29" s="34"/>
      <c r="E29" s="35"/>
      <c r="F29" s="35"/>
      <c r="G29" s="33"/>
      <c r="H29" s="33"/>
      <c r="I29" s="67"/>
      <c r="J29" s="67"/>
    </row>
    <row r="30" spans="1:10" x14ac:dyDescent="0.25">
      <c r="A30" s="33"/>
      <c r="B30" s="33"/>
      <c r="C30" s="33"/>
      <c r="D30" s="34"/>
      <c r="E30" s="35"/>
      <c r="F30" s="35"/>
      <c r="G30" s="33"/>
      <c r="H30" s="33"/>
      <c r="I30" s="67"/>
      <c r="J30" s="67"/>
    </row>
    <row r="31" spans="1:10" x14ac:dyDescent="0.25">
      <c r="A31" s="33"/>
      <c r="B31" s="33"/>
      <c r="C31" s="33"/>
      <c r="D31" s="34"/>
      <c r="E31" s="35"/>
      <c r="F31" s="35"/>
      <c r="G31" s="33"/>
      <c r="H31" s="33"/>
      <c r="I31" s="67"/>
      <c r="J31" s="67"/>
    </row>
    <row r="32" spans="1:10" x14ac:dyDescent="0.25">
      <c r="A32" s="33"/>
      <c r="B32" s="33"/>
      <c r="C32" s="33"/>
      <c r="D32" s="34"/>
      <c r="E32" s="35"/>
      <c r="F32" s="35"/>
      <c r="G32" s="33"/>
      <c r="H32" s="33"/>
      <c r="I32" s="67"/>
      <c r="J32" s="67"/>
    </row>
    <row r="33" spans="1:10" x14ac:dyDescent="0.25">
      <c r="A33" s="33"/>
      <c r="B33" s="33"/>
      <c r="C33" s="33"/>
      <c r="D33" s="34"/>
      <c r="E33" s="35"/>
      <c r="F33" s="35"/>
      <c r="G33" s="33"/>
      <c r="H33" s="33"/>
      <c r="I33" s="67"/>
      <c r="J33" s="67"/>
    </row>
    <row r="34" spans="1:10" x14ac:dyDescent="0.25">
      <c r="A34" s="33"/>
      <c r="B34" s="33"/>
      <c r="C34" s="33"/>
      <c r="D34" s="34"/>
      <c r="E34" s="35"/>
      <c r="F34" s="35"/>
      <c r="G34" s="33"/>
      <c r="H34" s="33"/>
      <c r="I34" s="67"/>
      <c r="J34" s="67"/>
    </row>
    <row r="35" spans="1:10" x14ac:dyDescent="0.25">
      <c r="A35" s="71" t="s">
        <v>39</v>
      </c>
      <c r="B35" s="71"/>
      <c r="C35" s="71"/>
      <c r="D35" s="25">
        <f>SUM(D26:D34)</f>
        <v>10000</v>
      </c>
      <c r="E35" s="11"/>
      <c r="F35" s="11"/>
      <c r="G35" s="36"/>
      <c r="H35" s="36"/>
      <c r="I35" s="52"/>
      <c r="J35" s="52"/>
    </row>
  </sheetData>
  <mergeCells count="26">
    <mergeCell ref="I32:J32"/>
    <mergeCell ref="I33:J33"/>
    <mergeCell ref="I34:J34"/>
    <mergeCell ref="I35:J35"/>
    <mergeCell ref="B21:J21"/>
    <mergeCell ref="B22:J22"/>
    <mergeCell ref="A24:J24"/>
    <mergeCell ref="A35:C35"/>
    <mergeCell ref="I25:J25"/>
    <mergeCell ref="I26:J26"/>
    <mergeCell ref="I27:J27"/>
    <mergeCell ref="I28:J28"/>
    <mergeCell ref="I29:J29"/>
    <mergeCell ref="I30:J30"/>
    <mergeCell ref="I31:J31"/>
    <mergeCell ref="A2:J2"/>
    <mergeCell ref="A3:J3"/>
    <mergeCell ref="A4:J4"/>
    <mergeCell ref="A7:J7"/>
    <mergeCell ref="B10:C10"/>
    <mergeCell ref="D10:J10"/>
    <mergeCell ref="A13:J13"/>
    <mergeCell ref="D16:F16"/>
    <mergeCell ref="G16:J16"/>
    <mergeCell ref="A19:J19"/>
    <mergeCell ref="A16:C16"/>
  </mergeCells>
  <pageMargins left="0.7" right="0.7" top="0.75" bottom="0.75" header="0.511811023622047" footer="0.511811023622047"/>
  <pageSetup paperSize="9" fitToHeight="0" orientation="landscape" horizontalDpi="300" verticalDpi="30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79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1.RADI-Tipo3-DRO (Preenchido)</vt:lpstr>
      <vt:lpstr>Anexo - Imagens Insumos</vt:lpstr>
      <vt:lpstr>Cálculo do CTP</vt:lpstr>
      <vt:lpstr>2. RI (Preenchido)</vt:lpstr>
    </vt:vector>
  </TitlesOfParts>
  <Company>Superintendencia da Zona Franca de Manaus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Rômulo Pacheco de Oliveira</dc:creator>
  <dc:description/>
  <cp:lastModifiedBy>Rômulo Pacheco de Oliveira</cp:lastModifiedBy>
  <cp:revision>5</cp:revision>
  <cp:lastPrinted>2023-03-03T21:52:43Z</cp:lastPrinted>
  <dcterms:created xsi:type="dcterms:W3CDTF">2023-02-23T15:27:59Z</dcterms:created>
  <dcterms:modified xsi:type="dcterms:W3CDTF">2025-07-07T15:43:47Z</dcterms:modified>
  <dc:language>pt-BR</dc:language>
</cp:coreProperties>
</file>